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H:\4470_3850_RVT_Prelouc\_DPS\_rozpocet2022\"/>
    </mc:Choice>
  </mc:AlternateContent>
  <bookViews>
    <workbookView xWindow="0" yWindow="0" windowWidth="0" windowHeight="0"/>
  </bookViews>
  <sheets>
    <sheet name="Rekapitulace stavby" sheetId="1" r:id="rId1"/>
    <sheet name="01 - IO 01 Zkapacitnění k..." sheetId="2" r:id="rId2"/>
    <sheet name="02 - IO 09 Rušená kanalizace" sheetId="3" r:id="rId3"/>
    <sheet name="03 - Soupis vedlejších a ..." sheetId="4" r:id="rId4"/>
    <sheet name="Pokyny pro vyplnění" sheetId="5" r:id="rId5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'01 - IO 01 Zkapacitnění k...'!$C$89:$K$416</definedName>
    <definedName name="_xlnm.Print_Area" localSheetId="1">'01 - IO 01 Zkapacitnění k...'!$C$4:$J$39,'01 - IO 01 Zkapacitnění k...'!$C$45:$J$71,'01 - IO 01 Zkapacitnění k...'!$C$77:$K$416</definedName>
    <definedName name="_xlnm.Print_Titles" localSheetId="1">'01 - IO 01 Zkapacitnění k...'!$89:$89</definedName>
    <definedName name="_xlnm._FilterDatabase" localSheetId="2" hidden="1">'02 - IO 09 Rušená kanalizace'!$C$87:$K$214</definedName>
    <definedName name="_xlnm.Print_Area" localSheetId="2">'02 - IO 09 Rušená kanalizace'!$C$4:$J$39,'02 - IO 09 Rušená kanalizace'!$C$45:$J$69,'02 - IO 09 Rušená kanalizace'!$C$75:$K$214</definedName>
    <definedName name="_xlnm.Print_Titles" localSheetId="2">'02 - IO 09 Rušená kanalizace'!$87:$87</definedName>
    <definedName name="_xlnm._FilterDatabase" localSheetId="3" hidden="1">'03 - Soupis vedlejších a ...'!$C$80:$K$105</definedName>
    <definedName name="_xlnm.Print_Area" localSheetId="3">'03 - Soupis vedlejších a ...'!$C$4:$J$39,'03 - Soupis vedlejších a ...'!$C$45:$J$62,'03 - Soupis vedlejších a ...'!$C$68:$K$105</definedName>
    <definedName name="_xlnm.Print_Titles" localSheetId="3">'03 - Soupis vedlejších a ...'!$80:$80</definedName>
    <definedName name="_xlnm.Print_Area" localSheetId="4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9"/>
  <c r="BH99"/>
  <c r="BG99"/>
  <c r="BF99"/>
  <c r="T99"/>
  <c r="R99"/>
  <c r="P99"/>
  <c r="BI98"/>
  <c r="BH98"/>
  <c r="BG98"/>
  <c r="BF98"/>
  <c r="T98"/>
  <c r="R98"/>
  <c r="P98"/>
  <c r="BI97"/>
  <c r="BH97"/>
  <c r="BG97"/>
  <c r="BF97"/>
  <c r="T97"/>
  <c r="R97"/>
  <c r="P97"/>
  <c r="BI96"/>
  <c r="BH96"/>
  <c r="BG96"/>
  <c r="BF96"/>
  <c r="T96"/>
  <c r="R96"/>
  <c r="P96"/>
  <c r="BI95"/>
  <c r="BH95"/>
  <c r="BG95"/>
  <c r="BF95"/>
  <c r="T95"/>
  <c r="R95"/>
  <c r="P95"/>
  <c r="BI94"/>
  <c r="BH94"/>
  <c r="BG94"/>
  <c r="BF94"/>
  <c r="T94"/>
  <c r="R94"/>
  <c r="P94"/>
  <c r="BI93"/>
  <c r="BH93"/>
  <c r="BG93"/>
  <c r="BF93"/>
  <c r="T93"/>
  <c r="R93"/>
  <c r="P93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8"/>
  <c r="J77"/>
  <c r="F77"/>
  <c r="F75"/>
  <c r="E73"/>
  <c r="J55"/>
  <c r="J54"/>
  <c r="F54"/>
  <c r="F52"/>
  <c r="E50"/>
  <c r="J18"/>
  <c r="E18"/>
  <c r="F55"/>
  <c r="J17"/>
  <c r="J12"/>
  <c r="J75"/>
  <c r="E7"/>
  <c r="E71"/>
  <c i="3" r="J37"/>
  <c r="J36"/>
  <c i="1" r="AY56"/>
  <c i="3" r="J35"/>
  <c i="1" r="AX56"/>
  <c i="3" r="BI212"/>
  <c r="BH212"/>
  <c r="BG212"/>
  <c r="BF212"/>
  <c r="T212"/>
  <c r="R212"/>
  <c r="P212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1"/>
  <c r="BH181"/>
  <c r="BG181"/>
  <c r="BF181"/>
  <c r="T181"/>
  <c r="T171"/>
  <c r="R181"/>
  <c r="R171"/>
  <c r="P181"/>
  <c r="P171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49"/>
  <c r="BH149"/>
  <c r="BG149"/>
  <c r="BF149"/>
  <c r="T149"/>
  <c r="R149"/>
  <c r="P149"/>
  <c r="BI147"/>
  <c r="BH147"/>
  <c r="BG147"/>
  <c r="BF147"/>
  <c r="T147"/>
  <c r="R147"/>
  <c r="P147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0"/>
  <c r="BH120"/>
  <c r="BG120"/>
  <c r="BF120"/>
  <c r="T120"/>
  <c r="R120"/>
  <c r="P120"/>
  <c r="BI114"/>
  <c r="BH114"/>
  <c r="BG114"/>
  <c r="BF114"/>
  <c r="T114"/>
  <c r="R114"/>
  <c r="P114"/>
  <c r="BI106"/>
  <c r="BH106"/>
  <c r="BG106"/>
  <c r="BF106"/>
  <c r="T106"/>
  <c r="R106"/>
  <c r="P106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5"/>
  <c r="J54"/>
  <c r="F54"/>
  <c r="F52"/>
  <c r="E50"/>
  <c r="J18"/>
  <c r="E18"/>
  <c r="F55"/>
  <c r="J17"/>
  <c r="J12"/>
  <c r="J52"/>
  <c r="E7"/>
  <c r="E48"/>
  <c i="2" r="J37"/>
  <c r="J36"/>
  <c i="1" r="AY55"/>
  <c i="2" r="J35"/>
  <c i="1" r="AX55"/>
  <c i="2" r="BI414"/>
  <c r="BH414"/>
  <c r="BG414"/>
  <c r="BF414"/>
  <c r="T414"/>
  <c r="R414"/>
  <c r="P414"/>
  <c r="BI411"/>
  <c r="BH411"/>
  <c r="BG411"/>
  <c r="BF411"/>
  <c r="T411"/>
  <c r="R411"/>
  <c r="P411"/>
  <c r="BI404"/>
  <c r="BH404"/>
  <c r="BG404"/>
  <c r="BF404"/>
  <c r="T404"/>
  <c r="T397"/>
  <c r="R404"/>
  <c r="R397"/>
  <c r="P404"/>
  <c r="P397"/>
  <c r="BI398"/>
  <c r="BH398"/>
  <c r="BG398"/>
  <c r="BF398"/>
  <c r="T398"/>
  <c r="R398"/>
  <c r="P398"/>
  <c r="BI391"/>
  <c r="BH391"/>
  <c r="BG391"/>
  <c r="BF391"/>
  <c r="T391"/>
  <c r="R391"/>
  <c r="P391"/>
  <c r="BI385"/>
  <c r="BH385"/>
  <c r="BG385"/>
  <c r="BF385"/>
  <c r="T385"/>
  <c r="R385"/>
  <c r="P385"/>
  <c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5"/>
  <c r="BH355"/>
  <c r="BG355"/>
  <c r="BF355"/>
  <c r="T355"/>
  <c r="R355"/>
  <c r="P355"/>
  <c r="BI352"/>
  <c r="BH352"/>
  <c r="BG352"/>
  <c r="BF352"/>
  <c r="T352"/>
  <c r="R352"/>
  <c r="P352"/>
  <c r="BI350"/>
  <c r="BH350"/>
  <c r="BG350"/>
  <c r="BF350"/>
  <c r="T350"/>
  <c r="R350"/>
  <c r="P350"/>
  <c r="BI348"/>
  <c r="BH348"/>
  <c r="BG348"/>
  <c r="BF348"/>
  <c r="T348"/>
  <c r="R348"/>
  <c r="P348"/>
  <c r="BI345"/>
  <c r="BH345"/>
  <c r="BG345"/>
  <c r="BF345"/>
  <c r="T345"/>
  <c r="R345"/>
  <c r="P345"/>
  <c r="BI343"/>
  <c r="BH343"/>
  <c r="BG343"/>
  <c r="BF343"/>
  <c r="T343"/>
  <c r="R343"/>
  <c r="P343"/>
  <c r="BI341"/>
  <c r="BH341"/>
  <c r="BG341"/>
  <c r="BF341"/>
  <c r="T341"/>
  <c r="R341"/>
  <c r="P341"/>
  <c r="BI339"/>
  <c r="BH339"/>
  <c r="BG339"/>
  <c r="BF339"/>
  <c r="T339"/>
  <c r="R339"/>
  <c r="P339"/>
  <c r="BI337"/>
  <c r="BH337"/>
  <c r="BG337"/>
  <c r="BF337"/>
  <c r="T337"/>
  <c r="R337"/>
  <c r="P337"/>
  <c r="BI334"/>
  <c r="BH334"/>
  <c r="BG334"/>
  <c r="BF334"/>
  <c r="T334"/>
  <c r="R334"/>
  <c r="P334"/>
  <c r="BI331"/>
  <c r="BH331"/>
  <c r="BG331"/>
  <c r="BF331"/>
  <c r="T331"/>
  <c r="R331"/>
  <c r="P331"/>
  <c r="BI329"/>
  <c r="BH329"/>
  <c r="BG329"/>
  <c r="BF329"/>
  <c r="T329"/>
  <c r="R329"/>
  <c r="P329"/>
  <c r="BI326"/>
  <c r="BH326"/>
  <c r="BG326"/>
  <c r="BF326"/>
  <c r="T326"/>
  <c r="R326"/>
  <c r="P326"/>
  <c r="BI324"/>
  <c r="BH324"/>
  <c r="BG324"/>
  <c r="BF324"/>
  <c r="T324"/>
  <c r="R324"/>
  <c r="P324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08"/>
  <c r="BH308"/>
  <c r="BG308"/>
  <c r="BF308"/>
  <c r="T308"/>
  <c r="R308"/>
  <c r="P308"/>
  <c r="BI305"/>
  <c r="BH305"/>
  <c r="BG305"/>
  <c r="BF305"/>
  <c r="T305"/>
  <c r="R305"/>
  <c r="P305"/>
  <c r="BI295"/>
  <c r="BH295"/>
  <c r="BG295"/>
  <c r="BF295"/>
  <c r="T295"/>
  <c r="R295"/>
  <c r="P295"/>
  <c r="BI289"/>
  <c r="BH289"/>
  <c r="BG289"/>
  <c r="BF289"/>
  <c r="T289"/>
  <c r="R289"/>
  <c r="P289"/>
  <c r="BI286"/>
  <c r="BH286"/>
  <c r="BG286"/>
  <c r="BF286"/>
  <c r="T286"/>
  <c r="R286"/>
  <c r="P286"/>
  <c r="BI280"/>
  <c r="BH280"/>
  <c r="BG280"/>
  <c r="BF280"/>
  <c r="T280"/>
  <c r="R280"/>
  <c r="P280"/>
  <c r="BI270"/>
  <c r="BH270"/>
  <c r="BG270"/>
  <c r="BF270"/>
  <c r="T270"/>
  <c r="R270"/>
  <c r="P270"/>
  <c r="BI264"/>
  <c r="BH264"/>
  <c r="BG264"/>
  <c r="BF264"/>
  <c r="T264"/>
  <c r="R264"/>
  <c r="P264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27"/>
  <c r="BH227"/>
  <c r="BG227"/>
  <c r="BF227"/>
  <c r="T227"/>
  <c r="R227"/>
  <c r="P227"/>
  <c r="BI220"/>
  <c r="BH220"/>
  <c r="BG220"/>
  <c r="BF220"/>
  <c r="T220"/>
  <c r="R220"/>
  <c r="P220"/>
  <c r="BI214"/>
  <c r="BH214"/>
  <c r="BG214"/>
  <c r="BF214"/>
  <c r="T214"/>
  <c r="R214"/>
  <c r="P214"/>
  <c r="BI206"/>
  <c r="BH206"/>
  <c r="BG206"/>
  <c r="BF206"/>
  <c r="T206"/>
  <c r="R206"/>
  <c r="P206"/>
  <c r="BI198"/>
  <c r="BH198"/>
  <c r="BG198"/>
  <c r="BF198"/>
  <c r="T198"/>
  <c r="R198"/>
  <c r="P198"/>
  <c r="BI190"/>
  <c r="BH190"/>
  <c r="BG190"/>
  <c r="BF190"/>
  <c r="T190"/>
  <c r="R190"/>
  <c r="P190"/>
  <c r="BI182"/>
  <c r="BH182"/>
  <c r="BG182"/>
  <c r="BF182"/>
  <c r="T182"/>
  <c r="R182"/>
  <c r="P182"/>
  <c r="BI176"/>
  <c r="BH176"/>
  <c r="BG176"/>
  <c r="BF176"/>
  <c r="T176"/>
  <c r="R176"/>
  <c r="P176"/>
  <c r="BI170"/>
  <c r="BH170"/>
  <c r="BG170"/>
  <c r="BF170"/>
  <c r="T170"/>
  <c r="R170"/>
  <c r="P170"/>
  <c r="BI164"/>
  <c r="BH164"/>
  <c r="BG164"/>
  <c r="BF164"/>
  <c r="T164"/>
  <c r="R164"/>
  <c r="P164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7"/>
  <c r="BH147"/>
  <c r="BG147"/>
  <c r="BF147"/>
  <c r="T147"/>
  <c r="R147"/>
  <c r="P147"/>
  <c r="BI142"/>
  <c r="BH142"/>
  <c r="BG142"/>
  <c r="BF142"/>
  <c r="T142"/>
  <c r="R142"/>
  <c r="P142"/>
  <c r="BI134"/>
  <c r="BH134"/>
  <c r="BG134"/>
  <c r="BF134"/>
  <c r="T134"/>
  <c r="R134"/>
  <c r="P134"/>
  <c r="BI127"/>
  <c r="BH127"/>
  <c r="BG127"/>
  <c r="BF127"/>
  <c r="T127"/>
  <c r="R127"/>
  <c r="P127"/>
  <c r="BI121"/>
  <c r="BH121"/>
  <c r="BG121"/>
  <c r="BF121"/>
  <c r="T121"/>
  <c r="R121"/>
  <c r="P121"/>
  <c r="BI113"/>
  <c r="BH113"/>
  <c r="BG113"/>
  <c r="BF113"/>
  <c r="T113"/>
  <c r="R113"/>
  <c r="P113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80"/>
  <c i="1" r="L50"/>
  <c r="AM50"/>
  <c r="AM49"/>
  <c r="L49"/>
  <c r="AM47"/>
  <c r="L47"/>
  <c r="L45"/>
  <c r="L44"/>
  <c i="2" r="BK398"/>
  <c r="BK243"/>
  <c r="J326"/>
  <c i="4" r="J89"/>
  <c i="3" r="BK137"/>
  <c i="2" r="BK127"/>
  <c r="BK337"/>
  <c i="3" r="BK162"/>
  <c i="2" r="BK170"/>
  <c i="4" r="J87"/>
  <c i="2" r="J374"/>
  <c i="3" r="J91"/>
  <c i="2" r="BK134"/>
  <c i="4" r="J85"/>
  <c i="2" r="J391"/>
  <c i="3" r="BK149"/>
  <c i="2" r="J324"/>
  <c i="4" r="J88"/>
  <c i="3" r="BK127"/>
  <c i="4" r="BK101"/>
  <c r="BK84"/>
  <c i="2" r="BK305"/>
  <c r="J227"/>
  <c i="4" r="BK102"/>
  <c i="2" r="J155"/>
  <c r="J414"/>
  <c r="J371"/>
  <c i="4" r="J90"/>
  <c i="2" r="BK329"/>
  <c r="BK234"/>
  <c r="J286"/>
  <c r="J280"/>
  <c r="BK341"/>
  <c r="J220"/>
  <c r="J147"/>
  <c i="3" r="BK172"/>
  <c i="2" r="J264"/>
  <c i="3" r="BK91"/>
  <c i="2" r="BK352"/>
  <c i="3" r="BK199"/>
  <c r="BK181"/>
  <c i="2" r="J331"/>
  <c r="BK142"/>
  <c r="J182"/>
  <c r="BK311"/>
  <c r="J240"/>
  <c i="3" r="BK187"/>
  <c i="2" r="BK339"/>
  <c i="3" r="BK206"/>
  <c i="2" r="BK100"/>
  <c r="J377"/>
  <c i="3" r="J212"/>
  <c i="2" r="BK362"/>
  <c r="BK198"/>
  <c r="BK355"/>
  <c r="BK93"/>
  <c i="4" r="BK85"/>
  <c i="2" r="BK155"/>
  <c i="3" r="J168"/>
  <c i="2" r="BK240"/>
  <c r="BK343"/>
  <c r="J341"/>
  <c r="BK190"/>
  <c i="3" r="BK159"/>
  <c i="2" r="J243"/>
  <c r="BK360"/>
  <c i="3" r="J199"/>
  <c i="2" r="BK369"/>
  <c i="3" r="BK190"/>
  <c i="4" r="J94"/>
  <c i="2" r="J411"/>
  <c r="J358"/>
  <c r="J305"/>
  <c i="4" r="BK100"/>
  <c i="3" r="BK193"/>
  <c i="2" r="BK280"/>
  <c r="J362"/>
  <c i="4" r="BK89"/>
  <c r="J99"/>
  <c i="2" r="J237"/>
  <c r="BK251"/>
  <c i="3" r="BK196"/>
  <c i="4" r="BK91"/>
  <c i="2" r="J121"/>
  <c i="3" r="J156"/>
  <c i="2" r="BK113"/>
  <c i="4" r="BK105"/>
  <c i="3" r="J153"/>
  <c i="2" r="BK107"/>
  <c i="3" r="BK98"/>
  <c i="2" r="BK96"/>
  <c i="3" r="BK153"/>
  <c i="2" r="J254"/>
  <c r="J170"/>
  <c r="BK248"/>
  <c r="J345"/>
  <c r="BK377"/>
  <c i="3" r="J181"/>
  <c i="2" r="BK317"/>
  <c r="BK345"/>
  <c r="BK214"/>
  <c r="J248"/>
  <c i="4" r="J98"/>
  <c r="J93"/>
  <c i="3" r="J193"/>
  <c i="2" r="BK358"/>
  <c i="4" r="J96"/>
  <c i="3" r="J162"/>
  <c i="2" r="J337"/>
  <c i="3" r="J159"/>
  <c i="2" r="BK164"/>
  <c r="BK385"/>
  <c i="3" r="J206"/>
  <c i="2" r="BK314"/>
  <c i="3" r="J175"/>
  <c i="2" r="BK286"/>
  <c i="3" r="BK94"/>
  <c i="2" r="J295"/>
  <c r="J103"/>
  <c r="J134"/>
  <c i="3" r="BK212"/>
  <c i="4" r="BK95"/>
  <c r="J102"/>
  <c i="2" r="J206"/>
  <c i="3" r="J147"/>
  <c i="4" r="BK88"/>
  <c i="2" r="J176"/>
  <c r="J152"/>
  <c r="BK334"/>
  <c i="4" r="J84"/>
  <c i="2" r="BK270"/>
  <c i="4" r="BK90"/>
  <c i="2" r="J352"/>
  <c i="3" r="J190"/>
  <c i="2" r="J127"/>
  <c r="J190"/>
  <c r="J314"/>
  <c i="3" r="BK106"/>
  <c i="2" r="BK371"/>
  <c i="3" r="J98"/>
  <c i="2" r="J214"/>
  <c i="4" r="J104"/>
  <c i="2" r="J96"/>
  <c i="3" r="BK209"/>
  <c r="BK120"/>
  <c r="BK168"/>
  <c i="2" r="BK326"/>
  <c i="4" r="BK96"/>
  <c i="2" r="BK365"/>
  <c i="3" r="BK156"/>
  <c i="2" r="BK404"/>
  <c r="BK103"/>
  <c i="3" r="J196"/>
  <c r="J172"/>
  <c i="2" r="BK158"/>
  <c i="3" r="J127"/>
  <c i="2" r="J334"/>
  <c r="J360"/>
  <c r="BK295"/>
  <c r="J198"/>
  <c i="3" r="J120"/>
  <c i="2" r="BK254"/>
  <c r="J369"/>
  <c i="3" r="J187"/>
  <c i="2" r="BK308"/>
  <c i="4" r="BK93"/>
  <c i="2" r="BK147"/>
  <c r="BK374"/>
  <c r="J311"/>
  <c i="4" r="BK98"/>
  <c i="2" r="J343"/>
  <c r="BK176"/>
  <c r="J355"/>
  <c i="3" r="BK132"/>
  <c i="2" r="J329"/>
  <c r="BK264"/>
  <c r="J251"/>
  <c i="3" r="J149"/>
  <c i="2" r="J289"/>
  <c i="4" r="J86"/>
  <c i="2" r="BK348"/>
  <c i="4" r="J100"/>
  <c r="J95"/>
  <c i="2" r="J348"/>
  <c r="BK237"/>
  <c r="BK391"/>
  <c i="3" r="J94"/>
  <c i="4" r="J103"/>
  <c i="2" r="J270"/>
  <c i="4" r="BK99"/>
  <c i="2" r="J317"/>
  <c i="3" r="J114"/>
  <c r="J137"/>
  <c i="2" r="J339"/>
  <c r="J142"/>
  <c i="4" r="J91"/>
  <c i="2" r="BK414"/>
  <c i="3" r="BK147"/>
  <c i="2" r="J308"/>
  <c i="4" r="J101"/>
  <c i="2" r="J158"/>
  <c i="4" r="BK97"/>
  <c i="2" r="J100"/>
  <c i="4" r="BK103"/>
  <c i="3" r="J132"/>
  <c i="2" r="BK411"/>
  <c r="BK206"/>
  <c r="J385"/>
  <c r="J113"/>
  <c r="BK289"/>
  <c r="J365"/>
  <c r="BK121"/>
  <c i="3" r="J165"/>
  <c i="2" r="J320"/>
  <c r="J234"/>
  <c i="4" r="J105"/>
  <c i="2" r="J257"/>
  <c i="4" r="J97"/>
  <c i="2" r="J350"/>
  <c r="BK350"/>
  <c r="J93"/>
  <c i="4" r="BK94"/>
  <c i="2" r="J107"/>
  <c i="3" r="BK175"/>
  <c i="2" r="BK331"/>
  <c i="4" r="BK87"/>
  <c i="2" r="BK182"/>
  <c r="BK152"/>
  <c i="4" r="BK86"/>
  <c i="3" r="J106"/>
  <c r="BK114"/>
  <c i="2" r="BK367"/>
  <c r="J404"/>
  <c r="BK220"/>
  <c r="J164"/>
  <c r="BK320"/>
  <c i="3" r="J203"/>
  <c i="2" r="BK227"/>
  <c i="1" r="AS54"/>
  <c i="3" r="BK165"/>
  <c i="2" r="J398"/>
  <c i="3" r="J209"/>
  <c i="4" r="BK104"/>
  <c i="2" r="BK257"/>
  <c i="4" r="BK92"/>
  <c i="2" r="BK324"/>
  <c i="4" r="J92"/>
  <c i="2" r="J367"/>
  <c i="3" r="BK203"/>
  <c i="2" l="1" r="P92"/>
  <c r="T226"/>
  <c i="3" r="P90"/>
  <c r="BK152"/>
  <c r="J152"/>
  <c r="J65"/>
  <c i="2" r="P120"/>
  <c r="BK269"/>
  <c r="J269"/>
  <c r="J65"/>
  <c i="3" r="R97"/>
  <c r="R126"/>
  <c i="2" r="BK120"/>
  <c r="J120"/>
  <c r="J62"/>
  <c r="P323"/>
  <c i="3" r="BK90"/>
  <c r="J90"/>
  <c r="J61"/>
  <c r="R152"/>
  <c r="P202"/>
  <c i="2" r="T120"/>
  <c r="P269"/>
  <c r="P141"/>
  <c r="T323"/>
  <c r="BK410"/>
  <c r="J410"/>
  <c r="J70"/>
  <c i="3" r="BK136"/>
  <c r="J136"/>
  <c r="J64"/>
  <c r="BK186"/>
  <c r="J186"/>
  <c r="J67"/>
  <c i="2" r="R120"/>
  <c r="R269"/>
  <c r="BK384"/>
  <c r="J384"/>
  <c r="J68"/>
  <c r="T410"/>
  <c i="3" r="T202"/>
  <c r="T97"/>
  <c r="T126"/>
  <c i="2" r="BK226"/>
  <c r="J226"/>
  <c r="J64"/>
  <c r="T304"/>
  <c i="3" r="BK126"/>
  <c r="J126"/>
  <c r="J63"/>
  <c i="2" r="BK92"/>
  <c r="J92"/>
  <c r="J61"/>
  <c r="R226"/>
  <c r="R304"/>
  <c r="T384"/>
  <c i="3" r="P97"/>
  <c r="P126"/>
  <c i="2" r="BK141"/>
  <c r="J141"/>
  <c r="J63"/>
  <c r="T269"/>
  <c r="R384"/>
  <c r="P410"/>
  <c i="3" r="T90"/>
  <c r="R136"/>
  <c r="R186"/>
  <c i="2" r="T92"/>
  <c r="BK323"/>
  <c r="J323"/>
  <c r="J67"/>
  <c i="3" r="R90"/>
  <c r="T152"/>
  <c r="BK202"/>
  <c r="J202"/>
  <c r="J68"/>
  <c i="4" r="BK83"/>
  <c r="J83"/>
  <c r="J61"/>
  <c i="2" r="R141"/>
  <c r="P304"/>
  <c r="R92"/>
  <c r="R323"/>
  <c i="3" r="P152"/>
  <c r="R202"/>
  <c r="T136"/>
  <c r="P186"/>
  <c i="4" r="P83"/>
  <c r="P82"/>
  <c r="P81"/>
  <c i="1" r="AU57"/>
  <c i="2" r="T141"/>
  <c r="BK304"/>
  <c r="J304"/>
  <c r="J66"/>
  <c r="P384"/>
  <c r="R410"/>
  <c i="4" r="R83"/>
  <c r="R82"/>
  <c r="R81"/>
  <c i="2" r="P226"/>
  <c i="3" r="BK97"/>
  <c r="J97"/>
  <c r="J62"/>
  <c r="P136"/>
  <c r="T186"/>
  <c i="4" r="T83"/>
  <c r="T82"/>
  <c r="T81"/>
  <c i="3" r="BK171"/>
  <c r="J171"/>
  <c r="J66"/>
  <c i="2" r="BK397"/>
  <c r="J397"/>
  <c r="J69"/>
  <c i="4" r="E48"/>
  <c r="BE85"/>
  <c r="BE86"/>
  <c r="BE88"/>
  <c r="BE87"/>
  <c r="J52"/>
  <c r="BE98"/>
  <c r="BE91"/>
  <c r="BE104"/>
  <c r="BE101"/>
  <c r="BE90"/>
  <c r="BE92"/>
  <c r="BE95"/>
  <c r="BE99"/>
  <c r="BE84"/>
  <c r="BE96"/>
  <c r="BE102"/>
  <c r="BE105"/>
  <c r="BE100"/>
  <c r="F78"/>
  <c r="BE97"/>
  <c r="BE94"/>
  <c r="BE89"/>
  <c r="BE93"/>
  <c r="BE103"/>
  <c i="3" r="BE91"/>
  <c r="E78"/>
  <c r="BE127"/>
  <c r="BE190"/>
  <c r="BE206"/>
  <c r="BE212"/>
  <c r="J82"/>
  <c r="BE94"/>
  <c r="BE114"/>
  <c r="BE209"/>
  <c r="BE199"/>
  <c r="BE120"/>
  <c r="BE196"/>
  <c r="BE149"/>
  <c r="BE181"/>
  <c r="BE193"/>
  <c r="F85"/>
  <c r="BE175"/>
  <c r="BE187"/>
  <c r="BE137"/>
  <c r="BE147"/>
  <c r="BE153"/>
  <c r="BE159"/>
  <c r="BE162"/>
  <c r="BE203"/>
  <c i="2" r="BK91"/>
  <c r="J91"/>
  <c r="J60"/>
  <c i="3" r="BE106"/>
  <c r="BE132"/>
  <c r="BE165"/>
  <c r="BE98"/>
  <c r="BE156"/>
  <c r="BE168"/>
  <c r="BE172"/>
  <c i="2" r="BE107"/>
  <c r="BE113"/>
  <c r="BE182"/>
  <c r="BE190"/>
  <c r="BE198"/>
  <c r="BE214"/>
  <c r="BE237"/>
  <c r="BE240"/>
  <c r="BE280"/>
  <c r="BE311"/>
  <c r="F55"/>
  <c r="BE103"/>
  <c r="BE248"/>
  <c r="BE155"/>
  <c r="BE234"/>
  <c r="BE176"/>
  <c r="BE264"/>
  <c r="BE286"/>
  <c r="BE305"/>
  <c r="BE331"/>
  <c r="BE337"/>
  <c r="BE348"/>
  <c r="BE257"/>
  <c r="J52"/>
  <c r="BE93"/>
  <c r="BE127"/>
  <c r="BE206"/>
  <c r="BE341"/>
  <c r="BE345"/>
  <c r="BE365"/>
  <c r="BE369"/>
  <c r="BE371"/>
  <c r="BE374"/>
  <c r="BE385"/>
  <c r="BE391"/>
  <c r="BE398"/>
  <c r="BE414"/>
  <c r="E48"/>
  <c r="BE227"/>
  <c r="BE295"/>
  <c r="BE317"/>
  <c r="BE324"/>
  <c r="BE100"/>
  <c r="BE350"/>
  <c r="BE355"/>
  <c r="BE339"/>
  <c r="BE360"/>
  <c r="BE142"/>
  <c r="BE152"/>
  <c r="BE164"/>
  <c r="BE243"/>
  <c r="BE251"/>
  <c r="BE326"/>
  <c r="BE352"/>
  <c r="BE320"/>
  <c r="BE329"/>
  <c r="BE367"/>
  <c r="BE404"/>
  <c r="BE270"/>
  <c r="BE289"/>
  <c r="BE314"/>
  <c r="BE377"/>
  <c r="BE411"/>
  <c r="BE362"/>
  <c r="BE96"/>
  <c r="BE121"/>
  <c r="BE134"/>
  <c r="BE147"/>
  <c r="BE170"/>
  <c r="BE254"/>
  <c r="BE308"/>
  <c r="BE343"/>
  <c r="BE158"/>
  <c r="BE220"/>
  <c r="BE334"/>
  <c r="BE358"/>
  <c i="4" r="F36"/>
  <c i="1" r="BC57"/>
  <c i="2" r="F37"/>
  <c i="1" r="BD55"/>
  <c i="3" r="J34"/>
  <c i="1" r="AW56"/>
  <c i="4" r="F34"/>
  <c i="1" r="BA57"/>
  <c i="2" r="J34"/>
  <c i="1" r="AW55"/>
  <c i="4" r="J34"/>
  <c i="1" r="AW57"/>
  <c i="3" r="F34"/>
  <c i="1" r="BA56"/>
  <c i="3" r="F36"/>
  <c i="1" r="BC56"/>
  <c i="3" r="F35"/>
  <c i="1" r="BB56"/>
  <c i="4" r="F35"/>
  <c i="1" r="BB57"/>
  <c i="3" r="F37"/>
  <c i="1" r="BD56"/>
  <c i="2" r="F35"/>
  <c i="1" r="BB55"/>
  <c i="2" r="F36"/>
  <c i="1" r="BC55"/>
  <c i="2" r="F34"/>
  <c i="1" r="BA55"/>
  <c i="4" r="F37"/>
  <c i="1" r="BD57"/>
  <c i="2" l="1" r="R91"/>
  <c r="R90"/>
  <c i="3" r="R89"/>
  <c r="R88"/>
  <c r="P89"/>
  <c r="P88"/>
  <c i="1" r="AU56"/>
  <c i="2" r="T91"/>
  <c r="T90"/>
  <c i="3" r="T89"/>
  <c r="T88"/>
  <c i="2" r="P91"/>
  <c r="P90"/>
  <c i="1" r="AU55"/>
  <c i="3" r="BK89"/>
  <c r="BK88"/>
  <c r="J88"/>
  <c i="4" r="BK82"/>
  <c r="J82"/>
  <c r="J60"/>
  <c i="3" r="J59"/>
  <c r="J89"/>
  <c r="J60"/>
  <c i="2" r="BK90"/>
  <c r="J90"/>
  <c r="J59"/>
  <c i="3" r="J30"/>
  <c r="J33"/>
  <c i="1" r="AV56"/>
  <c r="AT56"/>
  <c i="3" r="F33"/>
  <c i="1" r="AZ56"/>
  <c i="4" r="F33"/>
  <c i="1" r="AZ57"/>
  <c i="4" r="J33"/>
  <c i="1" r="AV57"/>
  <c r="AT57"/>
  <c r="BB54"/>
  <c r="W31"/>
  <c i="2" r="J33"/>
  <c i="1" r="AV55"/>
  <c r="AT55"/>
  <c r="BD54"/>
  <c r="W33"/>
  <c i="2" r="F33"/>
  <c i="1" r="AZ55"/>
  <c r="BC54"/>
  <c r="AY54"/>
  <c r="BA54"/>
  <c r="AW54"/>
  <c r="AK30"/>
  <c l="1" r="AG56"/>
  <c i="4" r="BK81"/>
  <c r="J81"/>
  <c r="J59"/>
  <c i="3" r="J39"/>
  <c i="1" r="AN56"/>
  <c r="AU54"/>
  <c i="2" r="J30"/>
  <c i="1" r="AG55"/>
  <c r="AZ54"/>
  <c r="W29"/>
  <c r="AX54"/>
  <c r="W30"/>
  <c r="W32"/>
  <c i="2" l="1" r="J39"/>
  <c i="1" r="AN55"/>
  <c i="4" r="J30"/>
  <c i="1" r="AG57"/>
  <c r="AG54"/>
  <c r="AK26"/>
  <c r="AV54"/>
  <c r="AK29"/>
  <c r="AK35"/>
  <c i="4" l="1" r="J39"/>
  <c i="1" r="AN57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<sst xmlns="http://schemas.openxmlformats.org/spreadsheetml/2006/main">
  <si>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</si>
  <si>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</si>
  <si>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</si>
  <si>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</si>
  <si>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</si>
  <si>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{78979ed2-5d55-4fae-9ec9-f0a649a87521}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</si>
  <si>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</si>
  <si>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</si>
  <si>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</si>
  <si>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</si>
  <si>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</si>
  <si>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</si>
  <si>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</si>
  <si>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</si>
  <si>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4470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</si>
  <si>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</si>
  <si>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</si>
  <si>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Revitalizace Švarcavy - 3.část - Zkapacitnění kanalizace</t>
  </si>
  <si>
    <t>KSO:</t>
  </si>
  <si>
    <t/>
  </si>
  <si>
    <t>CC-CZ:</t>
  </si>
  <si>
    <t>Místo:</t>
  </si>
  <si>
    <t>Přelouč</t>
  </si>
  <si>
    <t>Datum:</t>
  </si>
  <si>
    <t>1. 11. 2021</t>
  </si>
  <si>
    <t>Zadavatel:</t>
  </si>
  <si>
    <t>IČ:</t>
  </si>
  <si>
    <t>00274101</t>
  </si>
  <si>
    <t>Město Přelouč</t>
  </si>
  <si>
    <t>DIČ:</t>
  </si>
  <si>
    <t>CZ00274101</t>
  </si>
  <si>
    <t>Uchazeč:</t>
  </si>
  <si>
    <t>Vyplň údaj</t>
  </si>
  <si>
    <t>Projektant:</t>
  </si>
  <si>
    <t>47116901</t>
  </si>
  <si>
    <t>Vodohospodářský rozvoj a výstavba a.s.</t>
  </si>
  <si>
    <t>CZ47116901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</si>
  <si>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</si>
  <si>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</si>
  <si>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</si>
  <si>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_x000d_
_x000d_
Pro kontrolní (oceněný rozpočet) byla u všech stavebních objektů s výjimkou VRN nastavena indexace 0,95, tj,. 95% cenové úrovně URS._x000d_
_x000d_
Veškeré další informace vymezující popis a podmínky použití těchto položek z Cenové soustavy, které nejsou uvedeny přímo v soupisu prací, jsou neomezeně dálkově k dispozici na https://podminky.urs.cz.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</si>
  <si>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</si>
  <si>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</si>
  <si>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</si>
  <si>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</si>
  <si>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</si>
  <si>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</si>
  <si>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</si>
  <si>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</si>
  <si>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</si>
  <si>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</si>
  <si>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</si>
  <si>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</si>
  <si>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</si>
  <si>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</si>
  <si>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</si>
  <si>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</si>
  <si>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</si>
  <si>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</si>
  <si>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</si>
  <si>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</si>
  <si>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</si>
  <si>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</si>
  <si>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</si>
  <si>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</si>
  <si>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</si>
  <si>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</si>
  <si>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</si>
  <si>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</si>
  <si>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</si>
  <si>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</si>
  <si>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</si>
  <si>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</si>
  <si>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</si>
  <si>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</si>
  <si>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</si>
  <si>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</si>
  <si>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</si>
  <si>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</si>
  <si>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</si>
  <si>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</si>
  <si>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IO 01 Zkapacitnění kanalizace u vodoteče</t>
  </si>
  <si>
    <t>STA</t>
  </si>
  <si>
    <t>1</t>
  </si>
  <si>
    <t>{ff3fbed8-4ca0-4b64-8975-8ece786cc4e6}</t>
  </si>
  <si>
    <t>827 21 11</t>
  </si>
  <si>
    <t>2</t>
  </si>
  <si>
    <t>02</t>
  </si>
  <si>
    <t>IO 09 Rušená kanalizace</t>
  </si>
  <si>
    <t>{8dfcf097-4d24-4f4d-ba04-e34f2bb40096}</t>
  </si>
  <si>
    <t>03</t>
  </si>
  <si>
    <t>Soupis vedlejších a ostatních nákladů</t>
  </si>
  <si>
    <t>{74924f01-8d98-4fdc-9df6-610612cc7c6a}</t>
  </si>
  <si>
    <t>KRYCÍ LIST SOUPISU PRACÍ</t>
  </si>
  <si>
    <t>Objekt:</t>
  </si>
  <si>
    <t>01 - IO 01 Zkapacitnění kanalizace u vodoteče</t>
  </si>
  <si>
    <t>město Přelouč</t>
  </si>
  <si>
    <t>Ing. Koblenc</t>
  </si>
  <si>
    <t>Vodohospodářský rozvoj a výstavba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</si>
  <si>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</si>
  <si>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</si>
  <si>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</si>
  <si>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</si>
  <si>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</si>
  <si>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1.1 - Příprava území</t>
  </si>
  <si>
    <t xml:space="preserve">    1.2 - Zřízení povrchů</t>
  </si>
  <si>
    <t xml:space="preserve">    1.3 - Výkopové práce</t>
  </si>
  <si>
    <t xml:space="preserve">    1.4 - Zemní práce - přesuny</t>
  </si>
  <si>
    <t xml:space="preserve">    4 - Vodorovné konstrukce</t>
  </si>
  <si>
    <t xml:space="preserve">    8.1 - Gravitační stoky</t>
  </si>
  <si>
    <t xml:space="preserve">    8.2 - Kanalizační šachty prefabrikované</t>
  </si>
  <si>
    <t xml:space="preserve">    8.4 - Ostatní</t>
  </si>
  <si>
    <t xml:space="preserve">    9 - Ostatní konstrukce a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</si>
  <si>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</si>
  <si>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</si>
  <si>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</si>
  <si>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</si>
  <si>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</si>
  <si>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</si>
  <si>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</si>
  <si>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</si>
  <si>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</si>
  <si>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</si>
  <si>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</si>
  <si>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</si>
  <si>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</si>
  <si>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</si>
  <si>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</si>
  <si>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</si>
  <si>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</si>
  <si>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1.1</t>
  </si>
  <si>
    <t>Příprava území</t>
  </si>
  <si>
    <t>K</t>
  </si>
  <si>
    <t>112151114</t>
  </si>
  <si>
    <t>Pokácení stromu směrové v celku s odřezáním kmene a s odvětvením průměru kmene přes 400 do 500 mm</t>
  </si>
  <si>
    <t>kus</t>
  </si>
  <si>
    <t>CS ÚRS 2021 02</t>
  </si>
  <si>
    <t>4</t>
  </si>
  <si>
    <t>-1219648652</t>
  </si>
  <si>
    <t>Online PSC</t>
  </si>
  <si>
    <t>https://podminky.urs.cz/item/CS_URS_2021_02/112151114</t>
  </si>
  <si>
    <t>VV</t>
  </si>
  <si>
    <t>"kácení"2</t>
  </si>
  <si>
    <t>111211232</t>
  </si>
  <si>
    <t>Snesení větví stromů na hromady nebo naložení na dopravní prostředek listnatých v rovině nebo ve svahu do 1:3, průměru kmene přes 30 cm</t>
  </si>
  <si>
    <t>795204079</t>
  </si>
  <si>
    <t>https://podminky.urs.cz/item/CS_URS_2021_02/111211232</t>
  </si>
  <si>
    <t>P</t>
  </si>
  <si>
    <t>Poznámka k položce:_x000d_
včetně spálení</t>
  </si>
  <si>
    <t>3</t>
  </si>
  <si>
    <t>112251102</t>
  </si>
  <si>
    <t>Odstranění pařezů strojně s jejich vykopáním, vytrháním nebo odstřelením průměru přes 300 do 500 mm</t>
  </si>
  <si>
    <t>1636391228</t>
  </si>
  <si>
    <t>https://podminky.urs.cz/item/CS_URS_2021_02/112251102</t>
  </si>
  <si>
    <t>111251102</t>
  </si>
  <si>
    <t>Odstranění křovin a stromů s odstraněním kořenů strojně průměru kmene do 100 mm v rovině nebo ve svahu sklonu terénu do 1:5, při celkové ploše přes 100 do 500 m2</t>
  </si>
  <si>
    <t>m2</t>
  </si>
  <si>
    <t>1958036337</t>
  </si>
  <si>
    <t>https://podminky.urs.cz/item/CS_URS_2021_02/111251102</t>
  </si>
  <si>
    <t>"prořezání křovin"120</t>
  </si>
  <si>
    <t>5</t>
  </si>
  <si>
    <t>111301111</t>
  </si>
  <si>
    <t>Sejmutí drnu tl. do 100 mm, v jakékoliv ploše</t>
  </si>
  <si>
    <t>-21125083</t>
  </si>
  <si>
    <t>https://podminky.urs.cz/item/CS_URS_2021_02/111301111</t>
  </si>
  <si>
    <t>"sejmutí drnu DN 1400"(35+2+2)*10</t>
  </si>
  <si>
    <t>"sejmutí drnu DN 1000"(20+2+2)*10</t>
  </si>
  <si>
    <t>"sejmutí drnu DN 600"(18+2+2)*10</t>
  </si>
  <si>
    <t>Součet</t>
  </si>
  <si>
    <t>6</t>
  </si>
  <si>
    <t>121103111</t>
  </si>
  <si>
    <t>Skrývka zemin schopných zúrodnění v rovině a ve sklonu do 1:5</t>
  </si>
  <si>
    <t>m3</t>
  </si>
  <si>
    <t>-1523173664</t>
  </si>
  <si>
    <t>https://podminky.urs.cz/item/CS_URS_2021_02/121103111</t>
  </si>
  <si>
    <t>"skrývka ornice DN 1400"(35+2+2)*10</t>
  </si>
  <si>
    <t>"skrývka ornice DN 1000"(20+2+2)*10</t>
  </si>
  <si>
    <t>"skrývka ornice DN 600"(18+2+2)*10</t>
  </si>
  <si>
    <t>Mezisoučet</t>
  </si>
  <si>
    <t>850*0,2</t>
  </si>
  <si>
    <t>1.2</t>
  </si>
  <si>
    <t>Zřízení povrchů</t>
  </si>
  <si>
    <t>7</t>
  </si>
  <si>
    <t>181351114</t>
  </si>
  <si>
    <t>Rozprostření a urovnání ornice v rovině nebo ve svahu sklonu do 1:5 strojně při souvislé ploše přes 500 m2, tl. vrstvy přes 200 do 250 mm</t>
  </si>
  <si>
    <t>-1490288029</t>
  </si>
  <si>
    <t>https://podminky.urs.cz/item/CS_URS_2021_02/181351114</t>
  </si>
  <si>
    <t>"rozprostření ornice DN 1400"(35+2+2)*10</t>
  </si>
  <si>
    <t>"rozprostření ornice DN 1000"(20+2+2)*10</t>
  </si>
  <si>
    <t>"rozprostření ornice DN 600"(18+2+2)*10</t>
  </si>
  <si>
    <t>8</t>
  </si>
  <si>
    <t>183405211</t>
  </si>
  <si>
    <t>Výsev trávníku hydroosevem na ornici</t>
  </si>
  <si>
    <t>1074916666</t>
  </si>
  <si>
    <t>https://podminky.urs.cz/item/CS_URS_2021_02/183405211</t>
  </si>
  <si>
    <t>Poznámka k položce:_x000d_
včetně zalití</t>
  </si>
  <si>
    <t>"výsev trávníku DN 1400"(35+2+2)*10</t>
  </si>
  <si>
    <t>"výsev trávníku DN 1000"(20+2+2)*10</t>
  </si>
  <si>
    <t>"výsev trávníku DN 600"(18+2+2)*10</t>
  </si>
  <si>
    <t>9</t>
  </si>
  <si>
    <t>M</t>
  </si>
  <si>
    <t>005724100</t>
  </si>
  <si>
    <t>osiva pícnin směsi travní balení obvykle 25 kg parková</t>
  </si>
  <si>
    <t>kg</t>
  </si>
  <si>
    <t>CS ÚRS 2020 02</t>
  </si>
  <si>
    <t>833161099</t>
  </si>
  <si>
    <t>Poznámka k položce:_x000d_
1kg osiva na 15 m2</t>
  </si>
  <si>
    <t>"1kg/15m2"850/15</t>
  </si>
  <si>
    <t>1.3</t>
  </si>
  <si>
    <t>Výkopové práce</t>
  </si>
  <si>
    <t>10</t>
  </si>
  <si>
    <t>115101202</t>
  </si>
  <si>
    <t>Čerpání vody na dopravní výšku do 10 m s uvažovaným průměrným přítokem přes 500 do 1 000 l/min</t>
  </si>
  <si>
    <t>hod</t>
  </si>
  <si>
    <t>1875938097</t>
  </si>
  <si>
    <t>https://podminky.urs.cz/item/CS_URS_2021_02/115101202</t>
  </si>
  <si>
    <t>"přečerpávání splaškových vod"50*8</t>
  </si>
  <si>
    <t>"přečerpávání drenážních vod"50*8</t>
  </si>
  <si>
    <t>11</t>
  </si>
  <si>
    <t>115101302</t>
  </si>
  <si>
    <t>Pohotovost záložní čerpací soupravy pro dopravní výšku do 10 m s uvažovaným průměrným přítokem přes 500 do 1 000 l/min</t>
  </si>
  <si>
    <t>den</t>
  </si>
  <si>
    <t>-875620918</t>
  </si>
  <si>
    <t>https://podminky.urs.cz/item/CS_URS_2021_02/115101302</t>
  </si>
  <si>
    <t>"přečerpávání splaškových vod"100</t>
  </si>
  <si>
    <t>"přečerpávání drenážních vod"100</t>
  </si>
  <si>
    <t>12</t>
  </si>
  <si>
    <t>115101204</t>
  </si>
  <si>
    <t>Čerpání vody na dopravní výšku do 10 m s uvažovaným průměrným přítokem přes 2 000 do 4 000 l/min</t>
  </si>
  <si>
    <t>1011596769</t>
  </si>
  <si>
    <t>https://podminky.urs.cz/item/CS_URS_2021_02/115101204</t>
  </si>
  <si>
    <t>"přečerpávání nátoku jednotnou kanalizací při dešti"30*8</t>
  </si>
  <si>
    <t>13</t>
  </si>
  <si>
    <t>115101304</t>
  </si>
  <si>
    <t>Pohotovost záložní čerpací soupravy pro dopravní výšku do 10 m s uvažovaným průměrným přítokem přes 2 000 do 4 000 l/min</t>
  </si>
  <si>
    <t>-182885143</t>
  </si>
  <si>
    <t>https://podminky.urs.cz/item/CS_URS_2021_02/115101304</t>
  </si>
  <si>
    <t>"přečerpávání nátoku jednotnou kanalizací"100</t>
  </si>
  <si>
    <t>14</t>
  </si>
  <si>
    <t>132154202</t>
  </si>
  <si>
    <t>Hloubení zapažených rýh šířky přes 800 do 2 000 mm strojně s urovnáním dna do předepsaného profilu a spádu v hornině třídy těžitelnosti I skupiny 1 a 2 přes 20 do 50 m3</t>
  </si>
  <si>
    <t>342629874</t>
  </si>
  <si>
    <t>https://podminky.urs.cz/item/CS_URS_2021_02/132154202</t>
  </si>
  <si>
    <t>"potrubí DN 600"18*1,6*2,4</t>
  </si>
  <si>
    <t>"rozšíření pro šachty na potrubí DN 600"2*(2*(0,2*2)*2,4)</t>
  </si>
  <si>
    <t>"zastoupení zemin"72,96*0,4</t>
  </si>
  <si>
    <t>132254202</t>
  </si>
  <si>
    <t>Hloubení zapažených rýh šířky přes 800 do 2 000 mm strojně s urovnáním dna do předepsaného profilu a spádu v hornině třídy těžitelnosti I skupiny 3 přes 20 do 50 m3</t>
  </si>
  <si>
    <t>13316399</t>
  </si>
  <si>
    <t>https://podminky.urs.cz/item/CS_URS_2021_02/132254202</t>
  </si>
  <si>
    <t>"zastoupení zemin"72,96*0,3</t>
  </si>
  <si>
    <t>16</t>
  </si>
  <si>
    <t>132354201</t>
  </si>
  <si>
    <t>Hloubení zapažených rýh šířky přes 800 do 2 000 mm strojně s urovnáním dna do předepsaného profilu a spádu v hornině třídy těžitelnosti II skupiny 4 do 20 m3</t>
  </si>
  <si>
    <t>-1708900896</t>
  </si>
  <si>
    <t>https://podminky.urs.cz/item/CS_URS_2021_02/132354201</t>
  </si>
  <si>
    <t>"zastoupení zemin"72,96*0,2</t>
  </si>
  <si>
    <t>17</t>
  </si>
  <si>
    <t>132454201</t>
  </si>
  <si>
    <t>Hloubení zapažených rýh šířky přes 800 do 2 000 mm strojně s urovnáním dna do předepsaného profilu a spádu v hornině třídy těžitelnosti II skupiny 5 do 20 m3</t>
  </si>
  <si>
    <t>1201928682</t>
  </si>
  <si>
    <t>https://podminky.urs.cz/item/CS_URS_2021_02/132454201</t>
  </si>
  <si>
    <t>"zastoupení zemin"72,96*0,1</t>
  </si>
  <si>
    <t>18</t>
  </si>
  <si>
    <t>131151204</t>
  </si>
  <si>
    <t>Hloubení zapažených jam a zářezů strojně s urovnáním dna do předepsaného profilu a spádu v hornině třídy těžitelnosti I skupiny 1 a 2 přes 100 do 500 m3</t>
  </si>
  <si>
    <t>-1617265685</t>
  </si>
  <si>
    <t>https://podminky.urs.cz/item/CS_URS_2021_02/131151204</t>
  </si>
  <si>
    <t>"potrubí DN 1000"30,9*2,0*3,2</t>
  </si>
  <si>
    <t>"rozšíření pro šachty na potrubí DN 1000"2*(2*(0,4*2,8)*3,2)</t>
  </si>
  <si>
    <t>"potrubí DN 1400"35*2,5*2,4</t>
  </si>
  <si>
    <t>"rozšíření pro šachty na potrubí DN 1400"2*(2*(0,15*2,8)*2,4)</t>
  </si>
  <si>
    <t>"zastoupení zemin"426,128*0,4</t>
  </si>
  <si>
    <t>19</t>
  </si>
  <si>
    <t>131251204</t>
  </si>
  <si>
    <t>Hloubení zapažených jam a zářezů strojně s urovnáním dna do předepsaného profilu a spádu v hornině třídy těžitelnosti I skupiny 3 přes 100 do 500 m3</t>
  </si>
  <si>
    <t>-628187249</t>
  </si>
  <si>
    <t>https://podminky.urs.cz/item/CS_URS_2021_02/131251204</t>
  </si>
  <si>
    <t>"zastoupení zemin"426,128*0,3</t>
  </si>
  <si>
    <t>20</t>
  </si>
  <si>
    <t>131351203</t>
  </si>
  <si>
    <t>Hloubení zapažených jam a zářezů strojně s urovnáním dna do předepsaného profilu a spádu v hornině třídy těžitelnosti II skupiny 4 přes 50 do 100 m3</t>
  </si>
  <si>
    <t>-761491328</t>
  </si>
  <si>
    <t>https://podminky.urs.cz/item/CS_URS_2021_02/131351203</t>
  </si>
  <si>
    <t>"zastoupení zemin"426,128*0,2</t>
  </si>
  <si>
    <t>131451202</t>
  </si>
  <si>
    <t>Hloubení zapažených jam a zářezů strojně s urovnáním dna do předepsaného profilu a spádu v hornině třídy těžitelnosti II skupiny 5 přes 20 do 50 m3</t>
  </si>
  <si>
    <t>133306018</t>
  </si>
  <si>
    <t>https://podminky.urs.cz/item/CS_URS_2021_02/131451202</t>
  </si>
  <si>
    <t>"zastoupení zemin"426,128*0,1</t>
  </si>
  <si>
    <t>22</t>
  </si>
  <si>
    <t>151811132</t>
  </si>
  <si>
    <t>Zřízení pažicích boxů pro pažení a rozepření stěn rýh podzemního vedení hloubka výkopu do 4 m, šířka přes 1,2 do 2,5 m</t>
  </si>
  <si>
    <t>1679077393</t>
  </si>
  <si>
    <t>https://podminky.urs.cz/item/CS_URS_2021_02/151811132</t>
  </si>
  <si>
    <t>"potrubí DN 600"18*2,4*2</t>
  </si>
  <si>
    <t>"potrubí DN 1000"30,9*3,2*2</t>
  </si>
  <si>
    <t>"potrubí DN 1400"35*2,4*2</t>
  </si>
  <si>
    <t>23</t>
  </si>
  <si>
    <t>151811232</t>
  </si>
  <si>
    <t>Odstranění pažicích boxů pro pažení a rozepření stěn rýh podzemního vedení hloubka výkopu do 4 m, šířka přes 1,2 do 2,5 m</t>
  </si>
  <si>
    <t>1607184177</t>
  </si>
  <si>
    <t>https://podminky.urs.cz/item/CS_URS_2021_02/151811232</t>
  </si>
  <si>
    <t>1.4</t>
  </si>
  <si>
    <t>Zemní práce - přesuny</t>
  </si>
  <si>
    <t>24</t>
  </si>
  <si>
    <t>162551108</t>
  </si>
  <si>
    <t>Vodorovné přemístění výkopku nebo sypaniny po suchu na obvyklém dopravním prostředku, bez naložení výkopku, avšak se složením bez rozhrnutí z horniny třídy těžitelnosti I skupiny 1 až 3 na vzdálenost přes 2 500 do 3 000 m</t>
  </si>
  <si>
    <t>764241791</t>
  </si>
  <si>
    <t>https://podminky.urs.cz/item/CS_URS_2021_02/162551108</t>
  </si>
  <si>
    <t>"přesun výkopku na mezideponii"499,088*0,7</t>
  </si>
  <si>
    <t>"přesun výkopku k zásypu"174,293</t>
  </si>
  <si>
    <t>"přesun podsypu a obsypu"46,465+168,6</t>
  </si>
  <si>
    <t>"přesun trativod"(18*1,6+30,9*2,0+35*2,5)*0,15</t>
  </si>
  <si>
    <t>25</t>
  </si>
  <si>
    <t>162551128</t>
  </si>
  <si>
    <t>Vodorovné přemístění výkopku nebo sypaniny po suchu na obvyklém dopravním prostředku, bez naložení výkopku, avšak se složením bez rozhrnutí z horniny třídy těžitelnosti II skupiny 4 a 5 na vzdálenost přes 2 500 do 3 000 m</t>
  </si>
  <si>
    <t>1794089174</t>
  </si>
  <si>
    <t>https://podminky.urs.cz/item/CS_URS_2021_02/162551128</t>
  </si>
  <si>
    <t>"přesun výkopku na mezideponii"499,088*0,3</t>
  </si>
  <si>
    <t>26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</si>
  <si>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</si>
  <si>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</si>
  <si>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1511675747</t>
  </si>
  <si>
    <t>https://podminky.urs.cz/item/CS_URS_2021_02/162751117</t>
  </si>
  <si>
    <t>"odvoz na skládku 1-3"349,362-174,293</t>
  </si>
  <si>
    <t>27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</si>
  <si>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</si>
  <si>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</si>
  <si>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-1198431327</t>
  </si>
  <si>
    <t>https://podminky.urs.cz/item/CS_URS_2021_02/162751119</t>
  </si>
  <si>
    <t>"odvoz na skládku 1-3"175,069*10</t>
  </si>
  <si>
    <t>28</t>
  </si>
  <si>
    <t>162751137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</si>
  <si>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</si>
  <si>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-148205429</t>
  </si>
  <si>
    <t>https://podminky.urs.cz/item/CS_URS_2021_02/162751137</t>
  </si>
  <si>
    <t>"odvoz na skládku 4"499,088*0,2</t>
  </si>
  <si>
    <t>"odvoz na skládku 5"499,088*0,1</t>
  </si>
  <si>
    <t>29</t>
  </si>
  <si>
    <t>162751139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</si>
  <si>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</si>
  <si>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1072491997</t>
  </si>
  <si>
    <t>https://podminky.urs.cz/item/CS_URS_2021_02/162751139</t>
  </si>
  <si>
    <t>"odvoz na skládku 1-3"149,727*10</t>
  </si>
  <si>
    <t>30</t>
  </si>
  <si>
    <t>171201201</t>
  </si>
  <si>
    <t>Uložení sypaniny na skládky nebo meziskládky bez hutnění s upravením uložené sypaniny do předepsaného tvaru</t>
  </si>
  <si>
    <t>414005909</t>
  </si>
  <si>
    <t>https://podminky.urs.cz/item/CS_URS_2021_02/171201201</t>
  </si>
  <si>
    <t>"uložení na skládce"175,069+149,727</t>
  </si>
  <si>
    <t>31</t>
  </si>
  <si>
    <t>171201221</t>
  </si>
  <si>
    <t>Poplatek za uložení stavebního odpadu na skládce (skládkovné) zeminy a kamení zatříděného do Katalogu odpadů pod kódem 17 05 04</t>
  </si>
  <si>
    <t>t</t>
  </si>
  <si>
    <t>131570866</t>
  </si>
  <si>
    <t>https://podminky.urs.cz/item/CS_URS_2021_02/171201221</t>
  </si>
  <si>
    <t>"uložení na skládce"(175,069+149,727)*2</t>
  </si>
  <si>
    <t>32</t>
  </si>
  <si>
    <t>460120019</t>
  </si>
  <si>
    <t>Naložení výkopku strojně z hornin třídy 1až4</t>
  </si>
  <si>
    <t>64</t>
  </si>
  <si>
    <t>-2062333035</t>
  </si>
  <si>
    <t>33</t>
  </si>
  <si>
    <t>460120020</t>
  </si>
  <si>
    <t>Naložení výkopku strojně z hornin třídy 5až7</t>
  </si>
  <si>
    <t>649618340</t>
  </si>
  <si>
    <t>Vodorovné konstrukce</t>
  </si>
  <si>
    <t>34</t>
  </si>
  <si>
    <t>174101101</t>
  </si>
  <si>
    <t>Zásyp sypaninou z jakékoliv horniny strojně s uložením výkopku ve vrstvách se zhutněním jam, šachet, rýh nebo kolem objektů v těchto vykopávkách</t>
  </si>
  <si>
    <t>-1026753340</t>
  </si>
  <si>
    <t>https://podminky.urs.cz/item/CS_URS_2021_02/174101101</t>
  </si>
  <si>
    <t>"potrubí DN 600"18*1,6*(2,4-0,25-0,6-0,3)</t>
  </si>
  <si>
    <t>"potrubí DN 1000"30,9*2,0*(3,2-0,25-1-0,3)</t>
  </si>
  <si>
    <t>"potrubí DN 1400"35*2,5*(2,4-0,25-1,2-0,3)</t>
  </si>
  <si>
    <t>"odečtěný objem šachet"-(2,9*2+10,56*2+7,92*2)</t>
  </si>
  <si>
    <t>35</t>
  </si>
  <si>
    <t>175151101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</si>
  <si>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</si>
  <si>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-1975543833</t>
  </si>
  <si>
    <t>https://podminky.urs.cz/item/CS_URS_2021_02/175151101</t>
  </si>
  <si>
    <t>"potrubí DN 600"18*1,6*(0,6+0,3)-5,09</t>
  </si>
  <si>
    <t>"potrubí DN 1000"30,9*2,0*(1+0,3)-24,26</t>
  </si>
  <si>
    <t>"potrubí DN 1400"35*2,5*(1,2+0,3)-39,56</t>
  </si>
  <si>
    <t>36</t>
  </si>
  <si>
    <t>58341341</t>
  </si>
  <si>
    <t>kamenivo drcené drobné frakce 0/4</t>
  </si>
  <si>
    <t>186503168</t>
  </si>
  <si>
    <t>https://podminky.urs.cz/item/CS_URS_2021_02/58341341</t>
  </si>
  <si>
    <t>168,6*2 'Přepočtené koeficientem množství</t>
  </si>
  <si>
    <t>37</t>
  </si>
  <si>
    <t>212750101</t>
  </si>
  <si>
    <t>Trativody z drenážních a melioračních trubek pro budovy se zřízením štěrkového lože pod trubky a s jejich obsypem v otevřeném výkopu trubka tyčová PVC-U plocha pro vtékání vody min. 80 cm2/m SN 4 celoperforovaná 360° DN 100</t>
  </si>
  <si>
    <t>m</t>
  </si>
  <si>
    <t>425900542</t>
  </si>
  <si>
    <t>https://podminky.urs.cz/item/CS_URS_2021_02/212750101</t>
  </si>
  <si>
    <t>"potrubí DN 600"18</t>
  </si>
  <si>
    <t>"potrubí DN 1000"30,9</t>
  </si>
  <si>
    <t>"potrubí DN 1400"35</t>
  </si>
  <si>
    <t>38</t>
  </si>
  <si>
    <t>451572111</t>
  </si>
  <si>
    <t>Lože pod potrubí, stoky a drobné objekty v otevřeném výkopu z kameniva drobného těženého 0 až 4 mm</t>
  </si>
  <si>
    <t>170258344</t>
  </si>
  <si>
    <t>https://podminky.urs.cz/item/CS_URS_2021_02/451572111</t>
  </si>
  <si>
    <t>"potrubí DN 600"18*1,6*0,25</t>
  </si>
  <si>
    <t>"rozšíření pro šachty na potrubí DN 600"2*(2*(0,2*2)*0,25)</t>
  </si>
  <si>
    <t>"potrubí DN 1000"30,9*2,0*0,25</t>
  </si>
  <si>
    <t>"rozšíření pro šachty na potrubí DN 1000"2*(2*(0,4*2,8)*0,25)</t>
  </si>
  <si>
    <t>"potrubí DN 1400"35*2,5*0,25</t>
  </si>
  <si>
    <t>"rozšíření pro šachty na potrubí DN 1400"2*(2*(0,15*2,8)*0,25)</t>
  </si>
  <si>
    <t>8.1</t>
  </si>
  <si>
    <t>Gravitační stoky</t>
  </si>
  <si>
    <t>39</t>
  </si>
  <si>
    <t>871442111</t>
  </si>
  <si>
    <t>Montáž kanalizačního potrubí z laminátových trub v otevřeném výkopu spojované spojkami DN 600</t>
  </si>
  <si>
    <t>-757051158</t>
  </si>
  <si>
    <t>https://podminky.urs.cz/item/CS_URS_2021_02/871442111</t>
  </si>
  <si>
    <t>40</t>
  </si>
  <si>
    <t>28641270</t>
  </si>
  <si>
    <t xml:space="preserve">roury z odstředivě litého laminátu  PN 1 SN 10000 se spojkou DN 600</t>
  </si>
  <si>
    <t>-1363757010</t>
  </si>
  <si>
    <t>https://podminky.urs.cz/item/CS_URS_2021_02/28641270</t>
  </si>
  <si>
    <t>18*1,05 'Přepočtené koeficientem množství</t>
  </si>
  <si>
    <t>41</t>
  </si>
  <si>
    <t>871492111</t>
  </si>
  <si>
    <t>Montáž kanalizačního potrubí z laminátových trub v otevřeném výkopu spojované spojkami DN 1000</t>
  </si>
  <si>
    <t>1988225741</t>
  </si>
  <si>
    <t>https://podminky.urs.cz/item/CS_URS_2021_02/871492111</t>
  </si>
  <si>
    <t>42</t>
  </si>
  <si>
    <t>28641274</t>
  </si>
  <si>
    <t xml:space="preserve">roury z odstředivě litého laminátu  PN 1 SN 10000 se spojkou DN 1000</t>
  </si>
  <si>
    <t>-456681853</t>
  </si>
  <si>
    <t>https://podminky.urs.cz/item/CS_URS_2021_02/28641274</t>
  </si>
  <si>
    <t>30,9*1,05 'Přepočtené koeficientem množství</t>
  </si>
  <si>
    <t>43</t>
  </si>
  <si>
    <t>871542111</t>
  </si>
  <si>
    <t>Montáž kanalizačního potrubí z laminátových trub v otevřeném výkopu spojované spojkami DN 1400</t>
  </si>
  <si>
    <t>-889483235</t>
  </si>
  <si>
    <t>https://podminky.urs.cz/item/CS_URS_2021_02/871542111</t>
  </si>
  <si>
    <t>44</t>
  </si>
  <si>
    <t>28641277</t>
  </si>
  <si>
    <t xml:space="preserve">roury z odstředivě litého laminátu  PN 1 SN 10000 se spojkou DN 1400</t>
  </si>
  <si>
    <t>535764569</t>
  </si>
  <si>
    <t>https://podminky.urs.cz/item/CS_URS_2021_02/28641277</t>
  </si>
  <si>
    <t>35*1,05 'Přepočtené koeficientem množství</t>
  </si>
  <si>
    <t>8.2</t>
  </si>
  <si>
    <t>Kanalizační šachty prefabrikované</t>
  </si>
  <si>
    <t>45</t>
  </si>
  <si>
    <t>899104112</t>
  </si>
  <si>
    <t>Osazení poklopů litinových a ocelových včetně rámů pro třídu zatížení D400, E600</t>
  </si>
  <si>
    <t>905550581</t>
  </si>
  <si>
    <t>https://podminky.urs.cz/item/CS_URS_2021_02/899104112</t>
  </si>
  <si>
    <t>46</t>
  </si>
  <si>
    <t>55241402</t>
  </si>
  <si>
    <t>poklop šachtový s rámem DN 600 třída D400 bez odvětrání</t>
  </si>
  <si>
    <t>867630860</t>
  </si>
  <si>
    <t>https://podminky.urs.cz/item/CS_URS_2021_02/55241402</t>
  </si>
  <si>
    <t>"skladba šachet"6</t>
  </si>
  <si>
    <t>47</t>
  </si>
  <si>
    <t>452112111</t>
  </si>
  <si>
    <t>Osazení betonových dílců prstenců nebo rámů pod poklopy a mříže, výšky do 100 mm</t>
  </si>
  <si>
    <t>791179547</t>
  </si>
  <si>
    <t>https://podminky.urs.cz/item/CS_URS_2021_02/452112111</t>
  </si>
  <si>
    <t>48</t>
  </si>
  <si>
    <t>59224184</t>
  </si>
  <si>
    <t>prstenec šachtový vyrovnávací betonový 625x120x40mm</t>
  </si>
  <si>
    <t>-1910626246</t>
  </si>
  <si>
    <t>https://podminky.urs.cz/item/CS_URS_2021_02/59224184</t>
  </si>
  <si>
    <t>"skladba šachet"1</t>
  </si>
  <si>
    <t>49</t>
  </si>
  <si>
    <t>59224176</t>
  </si>
  <si>
    <t>prstenec šachtový vyrovnávací betonový 625x120x80mm</t>
  </si>
  <si>
    <t>-575227575</t>
  </si>
  <si>
    <t>https://podminky.urs.cz/item/CS_URS_2021_02/59224176</t>
  </si>
  <si>
    <t>50</t>
  </si>
  <si>
    <t>894414211</t>
  </si>
  <si>
    <t>Osazení betonových nebo železobetonových dílců pro šachty desek zákrytových</t>
  </si>
  <si>
    <t>148140415</t>
  </si>
  <si>
    <t>https://podminky.urs.cz/item/CS_URS_2021_02/894414211</t>
  </si>
  <si>
    <t>51</t>
  </si>
  <si>
    <t>PFB.1121601</t>
  </si>
  <si>
    <t>Deska zákrytováTZK-Q.1 100-63/17</t>
  </si>
  <si>
    <t>-702028634</t>
  </si>
  <si>
    <t>"skladba šachet"4</t>
  </si>
  <si>
    <t>52</t>
  </si>
  <si>
    <t>PFB.1121811</t>
  </si>
  <si>
    <t>Deska zákrytováTZK-Q 150-63/18 ZDC</t>
  </si>
  <si>
    <t>-671764671</t>
  </si>
  <si>
    <t>53</t>
  </si>
  <si>
    <t>894412411</t>
  </si>
  <si>
    <t>Osazení betonových nebo železobetonových dílců pro šachty skruží přechodových</t>
  </si>
  <si>
    <t>-725682914</t>
  </si>
  <si>
    <t>https://podminky.urs.cz/item/CS_URS_2021_02/894412411</t>
  </si>
  <si>
    <t>54</t>
  </si>
  <si>
    <t>59224056</t>
  </si>
  <si>
    <t>kónus pro kanalizační šachty s kapsovým stupadlem 100/62,5x67x12cm</t>
  </si>
  <si>
    <t>1701724946</t>
  </si>
  <si>
    <t>https://podminky.urs.cz/item/CS_URS_2021_02/59224056</t>
  </si>
  <si>
    <t>"skladba šachet"2</t>
  </si>
  <si>
    <t>55</t>
  </si>
  <si>
    <t>894411311</t>
  </si>
  <si>
    <t>Osazení betonových nebo železobetonových dílců pro šachty skruží rovných</t>
  </si>
  <si>
    <t>2135483153</t>
  </si>
  <si>
    <t>https://podminky.urs.cz/item/CS_URS_2021_02/894411311</t>
  </si>
  <si>
    <t>56</t>
  </si>
  <si>
    <t>PFB.1122163J</t>
  </si>
  <si>
    <t>Skruž TBS-Q 1650/500 PS</t>
  </si>
  <si>
    <t>-1626223537</t>
  </si>
  <si>
    <t>57</t>
  </si>
  <si>
    <t>PFB.1122113</t>
  </si>
  <si>
    <t>Skruž výšky 500 mm TBS-Q 100/50/12 PS</t>
  </si>
  <si>
    <t>-501310941</t>
  </si>
  <si>
    <t>Poznámka k položce:_x000d_
1000/500/120</t>
  </si>
  <si>
    <t>58</t>
  </si>
  <si>
    <t>PFB.1122121</t>
  </si>
  <si>
    <t>Skruž výšky 1000 mm TBS-Q 100/100/12 PS</t>
  </si>
  <si>
    <t>-397221377</t>
  </si>
  <si>
    <t>Poznámka k položce:_x000d_
1000/1000/120</t>
  </si>
  <si>
    <t>59</t>
  </si>
  <si>
    <t>894414111</t>
  </si>
  <si>
    <t>Osazení betonových nebo železobetonových dílců pro šachty skruží základových (dno)</t>
  </si>
  <si>
    <t>147231495</t>
  </si>
  <si>
    <t>https://podminky.urs.cz/item/CS_URS_2021_02/894414111</t>
  </si>
  <si>
    <t>60</t>
  </si>
  <si>
    <t>PFB.1132001G</t>
  </si>
  <si>
    <t>Dno výšky 1000 mm přímé - VÝROBA NA ZAKÁZKU TBZ-Q.1 100/100 V max 60</t>
  </si>
  <si>
    <t>-883639184</t>
  </si>
  <si>
    <t>61</t>
  </si>
  <si>
    <t>PFB.1132001G_R1</t>
  </si>
  <si>
    <t>TBZ-Q 600/1000_opevněné čedičem</t>
  </si>
  <si>
    <t>1221674836</t>
  </si>
  <si>
    <t>Poznámka k položce:_x000d_
Kyneta, nástupnice a stěny opevněny čedičem</t>
  </si>
  <si>
    <t>62</t>
  </si>
  <si>
    <t>PFB.1132001G_R2</t>
  </si>
  <si>
    <t>TBZ-Q 1400-2060</t>
  </si>
  <si>
    <t>-2136142990</t>
  </si>
  <si>
    <t>63</t>
  </si>
  <si>
    <t>PFB.1132001G_R3</t>
  </si>
  <si>
    <t>TBZ-Q 1000-2060</t>
  </si>
  <si>
    <t>1774141797</t>
  </si>
  <si>
    <t>PFB.1132001G_R4</t>
  </si>
  <si>
    <t>TBZ-Q 1200-2060</t>
  </si>
  <si>
    <t>1513098969</t>
  </si>
  <si>
    <t>65</t>
  </si>
  <si>
    <t>59224348</t>
  </si>
  <si>
    <t>těsnění elastomerové pro spojení šachetních dílů DN 1000</t>
  </si>
  <si>
    <t>-648579791</t>
  </si>
  <si>
    <t>https://podminky.urs.cz/item/CS_URS_2021_02/59224348</t>
  </si>
  <si>
    <t>"skladba šachet"8</t>
  </si>
  <si>
    <t>66</t>
  </si>
  <si>
    <t>59224342</t>
  </si>
  <si>
    <t>těsnění elastomerové pro spojení šachetních dílů DN 1500</t>
  </si>
  <si>
    <t>719013731</t>
  </si>
  <si>
    <t>https://podminky.urs.cz/item/CS_URS_2021_02/59224342</t>
  </si>
  <si>
    <t>"skladba šachet"5</t>
  </si>
  <si>
    <t>67</t>
  </si>
  <si>
    <t>977211111</t>
  </si>
  <si>
    <t>Řezání konstrukcí stěnovou pilou železobetonových průměru řezané výztuže do 16 mm hloubka řezu do 200 mm</t>
  </si>
  <si>
    <t>880774434</t>
  </si>
  <si>
    <t>https://podminky.urs.cz/item/CS_URS_2021_02/977211111</t>
  </si>
  <si>
    <t>"zkrácení šachty Š13"3,14*1,95</t>
  </si>
  <si>
    <t>"zkrácení šachty Š14"3,14*1,95</t>
  </si>
  <si>
    <t>"zkrácení šachty Š16"3,14*1,95</t>
  </si>
  <si>
    <t>"zkrácení šachty Š18"3,14*1,24</t>
  </si>
  <si>
    <t>8.4</t>
  </si>
  <si>
    <t>Ostatní</t>
  </si>
  <si>
    <t>68</t>
  </si>
  <si>
    <t>359901211</t>
  </si>
  <si>
    <t>Monitoring stok (kamerový systém) jakékoli výšky nová kanalizace</t>
  </si>
  <si>
    <t>-897179015</t>
  </si>
  <si>
    <t>https://podminky.urs.cz/item/CS_URS_2021_02/359901211</t>
  </si>
  <si>
    <t>69</t>
  </si>
  <si>
    <t>899722112</t>
  </si>
  <si>
    <t>Krytí potrubí z plastů výstražnou fólií z PVC šířky 25 cm</t>
  </si>
  <si>
    <t>702306637</t>
  </si>
  <si>
    <t>https://podminky.urs.cz/item/CS_URS_2021_02/899722112</t>
  </si>
  <si>
    <t>Ostatní konstrukce a práce</t>
  </si>
  <si>
    <t>70</t>
  </si>
  <si>
    <t>119003223</t>
  </si>
  <si>
    <t>Pomocné konstrukce při zabezpečení výkopu svislé ocelové mobilní oplocení, výšky přes 1,5 do 2,2 m panely vyplněné profilovaným plechem zřízení</t>
  </si>
  <si>
    <t>1582859648</t>
  </si>
  <si>
    <t>https://podminky.urs.cz/item/CS_URS_2021_02/119003223</t>
  </si>
  <si>
    <t>"potrubí DN 600"((18+5)+(5))*2</t>
  </si>
  <si>
    <t>"potrubí DN 1000"((30,9+5)+(5))*2</t>
  </si>
  <si>
    <t>"potrubí DN 1400"((35+5)+(5))*2</t>
  </si>
  <si>
    <t>71</t>
  </si>
  <si>
    <t>119003224</t>
  </si>
  <si>
    <t>Pomocné konstrukce při zabezpečení výkopu svislé ocelové mobilní oplocení, výšky přes 1,5 do 2,2 m panely vyplněné profilovaným plechem odstranění</t>
  </si>
  <si>
    <t>-1595420120</t>
  </si>
  <si>
    <t>https://podminky.urs.cz/item/CS_URS_2021_02/119003224</t>
  </si>
  <si>
    <t>998</t>
  </si>
  <si>
    <t>Přesun hmot</t>
  </si>
  <si>
    <t>72</t>
  </si>
  <si>
    <t>998276101</t>
  </si>
  <si>
    <t>Přesun hmot pro trubní vedení hloubené z trub z plastických hmot nebo sklolaminátových pro vodovody nebo kanalizace v otevřeném výkopu dopravní vzdálenost do 15 m</t>
  </si>
  <si>
    <t>-2079953827</t>
  </si>
  <si>
    <t>https://podminky.urs.cz/item/CS_URS_2021_02/998276101</t>
  </si>
  <si>
    <t>"hmotnost celkem"51,55</t>
  </si>
  <si>
    <t>73</t>
  </si>
  <si>
    <t>998276127</t>
  </si>
  <si>
    <t>Přesun hmot pro trubní vedení hloubené z trub z plastických hmot nebo sklolaminátových Příplatek k cenám za zvětšený přesun přes vymezenou největší dopravní vzdálenost přes 2000 do 3000 m</t>
  </si>
  <si>
    <t>-263113613</t>
  </si>
  <si>
    <t>https://podminky.urs.cz/item/CS_URS_2021_02/998276127</t>
  </si>
  <si>
    <t>02 - IO 09 Rušená kanalizace</t>
  </si>
  <si>
    <t xml:space="preserve">    1.2 - Výkopové práce</t>
  </si>
  <si>
    <t xml:space="preserve">    1.3 - Zemní  práce - přesuny</t>
  </si>
  <si>
    <t xml:space="preserve">    1.4 - Zemní práce - zásypy</t>
  </si>
  <si>
    <t xml:space="preserve">    9.1 - Rušené trubní vedení</t>
  </si>
  <si>
    <t xml:space="preserve">    9.2 - Rušený výtokový objekt</t>
  </si>
  <si>
    <t xml:space="preserve">    9.3 - Rušená odlehčovací komora</t>
  </si>
  <si>
    <t xml:space="preserve">    997 - Přesun sutě</t>
  </si>
  <si>
    <t>966072826</t>
  </si>
  <si>
    <t>Rozebrání oplocení z dílců plechových vlnitých nebo profilovaných, hmotnosti 1 m oplocení přes 70 kg</t>
  </si>
  <si>
    <t>1833319693</t>
  </si>
  <si>
    <t>https://podminky.urs.cz/item/CS_URS_2021_02/966072826</t>
  </si>
  <si>
    <t>"rozebrání stávajícího oplocení"25</t>
  </si>
  <si>
    <t>348171135</t>
  </si>
  <si>
    <t>Montáž oplocení z dílců kovových rámových, na ocelové sloupky, výšky přes 2,0 m</t>
  </si>
  <si>
    <t>233994873</t>
  </si>
  <si>
    <t>https://podminky.urs.cz/item/CS_URS_2021_02/348171135</t>
  </si>
  <si>
    <t>"montáž stávajícího oplocení"25</t>
  </si>
  <si>
    <t>132151253</t>
  </si>
  <si>
    <t>Hloubení nezapažených rýh šířky přes 800 do 2 000 mm strojně s urovnáním dna do předepsaného profilu a spádu v hornině třídy těžitelnosti I skupiny 1 a 2 přes 50 do 100 m3</t>
  </si>
  <si>
    <t>1244563902</t>
  </si>
  <si>
    <t>https://podminky.urs.cz/item/CS_URS_2021_02/132151253</t>
  </si>
  <si>
    <t>"DN 1200"((15+2)*2*2)-26,49</t>
  </si>
  <si>
    <t>"DN 600"((6+2)*1,1*2)-2,65</t>
  </si>
  <si>
    <t>"DN 400"((36+2)*1,0*2)-5,72</t>
  </si>
  <si>
    <t>"DN 250"((27+2)*0,8*2)-1,91</t>
  </si>
  <si>
    <t>"zastoupení zemin"171,23*0,5</t>
  </si>
  <si>
    <t>132251253</t>
  </si>
  <si>
    <t>Hloubení nezapažených rýh šířky přes 800 do 2 000 mm strojně s urovnáním dna do předepsaného profilu a spádu v hornině třídy těžitelnosti I skupiny 3 přes 50 do 100 m3</t>
  </si>
  <si>
    <t>1501821872</t>
  </si>
  <si>
    <t>https://podminky.urs.cz/item/CS_URS_2021_02/132251253</t>
  </si>
  <si>
    <t>131151103</t>
  </si>
  <si>
    <t>Hloubení nezapažených jam a zářezů strojně s urovnáním dna do předepsaného profilu a spádu v hornině třídy těžitelnosti I skupiny 1 a 2 přes 50 do 100 m3</t>
  </si>
  <si>
    <t>-2139483913</t>
  </si>
  <si>
    <t>https://podminky.urs.cz/item/CS_URS_2021_02/131151103</t>
  </si>
  <si>
    <t>"rušené kanalizační šachty na DN 250 a 400"3*((2*2*2)-(2,41))</t>
  </si>
  <si>
    <t>"rušena odlehčovací komora"8*8*2,6-(6*6*1,8)</t>
  </si>
  <si>
    <t>"zastoupení zemin"118,37*0,5</t>
  </si>
  <si>
    <t>131251103</t>
  </si>
  <si>
    <t>Hloubení nezapažených jam a zářezů strojně s urovnáním dna do předepsaného profilu a spádu v hornině třídy těžitelnosti I skupiny 3 přes 50 do 100 m3</t>
  </si>
  <si>
    <t>553211593</t>
  </si>
  <si>
    <t>https://podminky.urs.cz/item/CS_URS_2021_02/131251103</t>
  </si>
  <si>
    <t xml:space="preserve">Zemní  práce - přesuny</t>
  </si>
  <si>
    <t>-1498683717</t>
  </si>
  <si>
    <t>"výkopek na mezideponii"85,615+85,615+59,185+59,185</t>
  </si>
  <si>
    <t>"výkopek k zásypu"398,4+16</t>
  </si>
  <si>
    <t>366567194</t>
  </si>
  <si>
    <t>Zemní práce - zásypy</t>
  </si>
  <si>
    <t>870814294</t>
  </si>
  <si>
    <t>"DN 1200"(15+2)*2*2</t>
  </si>
  <si>
    <t>"DN 600"(6+2)*1,1*2</t>
  </si>
  <si>
    <t>"DN 400"(36+2)*1,0*2</t>
  </si>
  <si>
    <t>"DN 250"(27+2)*0,8*2</t>
  </si>
  <si>
    <t>"rušené kanalizační šachty na DN 250 a 400"3*(2*2*2)</t>
  </si>
  <si>
    <t>"rušena odlehčovací komora"8*8*2,6</t>
  </si>
  <si>
    <t>"dotvarování koryta v místě rušeného výtokového objektu DN 1200"(8*2*2)/2</t>
  </si>
  <si>
    <t>58344199</t>
  </si>
  <si>
    <t>štěrkodrť frakce 0-63</t>
  </si>
  <si>
    <t>1344456922</t>
  </si>
  <si>
    <t>"nakupovaný zasypový materiál"(414,4-289,6)*1,9</t>
  </si>
  <si>
    <t>182151111</t>
  </si>
  <si>
    <t>Svahování trvalých svahů do projektovaných profilů strojně s potřebným přemístěním výkopku při svahování v zářezech v hornině třídy těžitelnosti I, skupiny 1 až 3</t>
  </si>
  <si>
    <t>-1630502304</t>
  </si>
  <si>
    <t>https://podminky.urs.cz/item/CS_URS_2021_02/182151111</t>
  </si>
  <si>
    <t>"dotvarování koryta v místě rušeného výtokového objektu DN 1200"8*2</t>
  </si>
  <si>
    <t>9.1</t>
  </si>
  <si>
    <t>Rušené trubní vedení</t>
  </si>
  <si>
    <t>899101211</t>
  </si>
  <si>
    <t>Demontáž poklopů litinových a ocelových včetně rámů, hmotnosti jednotlivě do 50 kg</t>
  </si>
  <si>
    <t>-1346343745</t>
  </si>
  <si>
    <t>https://podminky.urs.cz/item/CS_URS_2021_02/899101211</t>
  </si>
  <si>
    <t>"kanalizační šachty"3</t>
  </si>
  <si>
    <t>820521811</t>
  </si>
  <si>
    <t>Bourání stávajícího potrubí ze železobetonu v otevřeném výkopu DN přes 1000 do 1200</t>
  </si>
  <si>
    <t>1067827173</t>
  </si>
  <si>
    <t>https://podminky.urs.cz/item/CS_URS_2021_02/820521811</t>
  </si>
  <si>
    <t>"potrubí DN 1200"15</t>
  </si>
  <si>
    <t>820441811</t>
  </si>
  <si>
    <t>Bourání stávajícího potrubí ze železobetonu v otevřeném výkopu DN přes 400 do 600</t>
  </si>
  <si>
    <t>1488279107</t>
  </si>
  <si>
    <t>https://podminky.urs.cz/item/CS_URS_2021_02/820441811</t>
  </si>
  <si>
    <t>"potrubí DN 600"6</t>
  </si>
  <si>
    <t>830391811</t>
  </si>
  <si>
    <t>Bourání stávajícího potrubí z kameninových trub v otevřeném výkopu DN přes 250 do 400</t>
  </si>
  <si>
    <t>797502453</t>
  </si>
  <si>
    <t>https://podminky.urs.cz/item/CS_URS_2021_02/830391811</t>
  </si>
  <si>
    <t>"potrubí DN 400"36</t>
  </si>
  <si>
    <t>830361811</t>
  </si>
  <si>
    <t>Bourání stávajícího potrubí z kameninových trub v otevřeném výkopu DN přes 150 do 250</t>
  </si>
  <si>
    <t>1129405394</t>
  </si>
  <si>
    <t>https://podminky.urs.cz/item/CS_URS_2021_02/830361811</t>
  </si>
  <si>
    <t>"potrubí DN 250"27</t>
  </si>
  <si>
    <t>890431851</t>
  </si>
  <si>
    <t>Bourání šachet a jímek strojně velikosti obestavěného prostoru přes 1,5 do 3 m3 z prefabrikovaných skruží</t>
  </si>
  <si>
    <t>680372485</t>
  </si>
  <si>
    <t>https://podminky.urs.cz/item/CS_URS_2021_02/890431851</t>
  </si>
  <si>
    <t>"rušené kanalizační šachty na DN 250 a 400"3*2,41</t>
  </si>
  <si>
    <t>9.2</t>
  </si>
  <si>
    <t>Rušený výtokový objekt</t>
  </si>
  <si>
    <t>963051113</t>
  </si>
  <si>
    <t>Bourání železobetonových stropů deskových, tl. přes 80 mm</t>
  </si>
  <si>
    <t>8945899</t>
  </si>
  <si>
    <t>https://podminky.urs.cz/item/CS_URS_2021_02/963051113</t>
  </si>
  <si>
    <t>"strop"2,6*2,6*0,3</t>
  </si>
  <si>
    <t>962052211</t>
  </si>
  <si>
    <t>Bourání zdiva železobetonového nadzákladového, objemu přes 1 m3</t>
  </si>
  <si>
    <t>-757227325</t>
  </si>
  <si>
    <t>https://podminky.urs.cz/item/CS_URS_2021_02/962052211</t>
  </si>
  <si>
    <t>"obvodové svislé zdivo výtokové objektu potrubí DN 600"4*(2*2*0,3)</t>
  </si>
  <si>
    <t>"dělící stěna výtokové objektu potrubí DN 600"(2*1,7*0,3)</t>
  </si>
  <si>
    <t>"svislé zdivo výtokové objektu potrubí DN 1200"(9,5*2,5*0,3)</t>
  </si>
  <si>
    <t>961044111</t>
  </si>
  <si>
    <t>Bourání základů z betonu prostého</t>
  </si>
  <si>
    <t>-2000379617</t>
  </si>
  <si>
    <t>https://podminky.urs.cz/item/CS_URS_2021_02/961044111</t>
  </si>
  <si>
    <t>"základ výtokové objektu potrubí DN 600"2,5*2,5*0,4</t>
  </si>
  <si>
    <t>"základ výtokové objektu potrubí DN 1200"10*0,8*0,4</t>
  </si>
  <si>
    <t>9.3</t>
  </si>
  <si>
    <t>Rušená odlehčovací komora</t>
  </si>
  <si>
    <t>-126346751</t>
  </si>
  <si>
    <t>"odlehčovací komora"1</t>
  </si>
  <si>
    <t>-1196782941</t>
  </si>
  <si>
    <t>"vstup"1,81</t>
  </si>
  <si>
    <t>-479114718</t>
  </si>
  <si>
    <t>"strop"6,6*6,6*0,3</t>
  </si>
  <si>
    <t>1264650925</t>
  </si>
  <si>
    <t>"obvodové svislé zdivo"4*(6*6*0,3)</t>
  </si>
  <si>
    <t>-52476192</t>
  </si>
  <si>
    <t>"základ"7*7*0,4</t>
  </si>
  <si>
    <t>997</t>
  </si>
  <si>
    <t>Přesun sutě</t>
  </si>
  <si>
    <t>997002511</t>
  </si>
  <si>
    <t>Vodorovné přemístění suti a vybouraných hmot bez naložení, se složením a hrubým urovnáním na vzdálenost do 1 km</t>
  </si>
  <si>
    <t>-1262928043</t>
  </si>
  <si>
    <t>https://podminky.urs.cz/item/CS_URS_2021_02/997002511</t>
  </si>
  <si>
    <t>"stavební odpad betonový"269,639</t>
  </si>
  <si>
    <t>997002519</t>
  </si>
  <si>
    <t>Vodorovné přemístění suti a vybouraných hmot bez naložení, se složením a hrubým urovnáním Příplatek k ceně za každý další i započatý 1 km přes 1 km</t>
  </si>
  <si>
    <t>-910202459</t>
  </si>
  <si>
    <t>https://podminky.urs.cz/item/CS_URS_2021_02/997002519</t>
  </si>
  <si>
    <t>"stavební odpad betonový"269,639*20</t>
  </si>
  <si>
    <t>997002611</t>
  </si>
  <si>
    <t>Nakládání suti a vybouraných hmot na dopravní prostředek pro vodorovné přemístění</t>
  </si>
  <si>
    <t>-2006095358</t>
  </si>
  <si>
    <t>https://podminky.urs.cz/item/CS_URS_2021_02/997002611</t>
  </si>
  <si>
    <t>997221862</t>
  </si>
  <si>
    <t>Poplatek za uložení stavebního odpadu na recyklační skládce (skládkovné) z armovaného betonu zatříděného do Katalogu odpadů pod kódem 17 01 01</t>
  </si>
  <si>
    <t>1546602260</t>
  </si>
  <si>
    <t>https://podminky.urs.cz/item/CS_URS_2021_02/997221862</t>
  </si>
  <si>
    <t>03 - Soupis vedlejších a ostatních nákladů</t>
  </si>
  <si>
    <t>VRN - Vedlejší rozpočtové náklady</t>
  </si>
  <si>
    <t xml:space="preserve">    0 - Vedlejší rozpočtové náklady</t>
  </si>
  <si>
    <t>VRN</t>
  </si>
  <si>
    <t>Vedlejší rozpočtové náklady</t>
  </si>
  <si>
    <t>01220300_r</t>
  </si>
  <si>
    <t>Zařízení staveniště</t>
  </si>
  <si>
    <t>kpl</t>
  </si>
  <si>
    <t>1024</t>
  </si>
  <si>
    <t>859931242</t>
  </si>
  <si>
    <t>01220302_r</t>
  </si>
  <si>
    <t>Vytyčení inženýrských sítí</t>
  </si>
  <si>
    <t>1004482807</t>
  </si>
  <si>
    <t>01220303_r</t>
  </si>
  <si>
    <t>Provizorní dopravní značení</t>
  </si>
  <si>
    <t>811741533</t>
  </si>
  <si>
    <t>01220304_r</t>
  </si>
  <si>
    <t>Geodetické práce</t>
  </si>
  <si>
    <t>1153864946</t>
  </si>
  <si>
    <t>01220305_r</t>
  </si>
  <si>
    <t>Dokumentace skutečného provedení</t>
  </si>
  <si>
    <t>-1301020083</t>
  </si>
  <si>
    <t>01220306_r</t>
  </si>
  <si>
    <t>Průzkumné práce</t>
  </si>
  <si>
    <t>-1061857851</t>
  </si>
  <si>
    <t>01220307_r</t>
  </si>
  <si>
    <t>Zkoušky na staveništi</t>
  </si>
  <si>
    <t>1668221147</t>
  </si>
  <si>
    <t>01220308_r</t>
  </si>
  <si>
    <t>Provizorní příjezdové komunikace k objektům a řadům</t>
  </si>
  <si>
    <t>-1007246599</t>
  </si>
  <si>
    <t>01220309_r</t>
  </si>
  <si>
    <t>Poplatky za dočasný zábor komunikací a ploch</t>
  </si>
  <si>
    <t>-1751959673</t>
  </si>
  <si>
    <t>01220310_r</t>
  </si>
  <si>
    <t>Realizační dokumentace stavby</t>
  </si>
  <si>
    <t>-1912689553</t>
  </si>
  <si>
    <t>01220313_r</t>
  </si>
  <si>
    <t>Zajištění povolení pro nakládání s vodami v průběhu výstavby</t>
  </si>
  <si>
    <t>1349780313</t>
  </si>
  <si>
    <t>01220314_r</t>
  </si>
  <si>
    <t>Činnost odpovědného statika, geodeta, hydreogeologa</t>
  </si>
  <si>
    <t>-115572501</t>
  </si>
  <si>
    <t>01220315_r</t>
  </si>
  <si>
    <t>Kompletační činnost</t>
  </si>
  <si>
    <t>-32251186</t>
  </si>
  <si>
    <t>01220317_r</t>
  </si>
  <si>
    <t>Zpracování provozního řádu kanalizace</t>
  </si>
  <si>
    <t>-232813610</t>
  </si>
  <si>
    <t>01220318_r</t>
  </si>
  <si>
    <t>Součinnost při zabezpečení kolaudace stavby</t>
  </si>
  <si>
    <t>-1118676817</t>
  </si>
  <si>
    <t>01220320_r</t>
  </si>
  <si>
    <t>Kontrolní a zkušební plán, technologické postupy</t>
  </si>
  <si>
    <t>-473109252</t>
  </si>
  <si>
    <t>01220321_r</t>
  </si>
  <si>
    <t>Zkoušky hutnitelnosti</t>
  </si>
  <si>
    <t>1801504312</t>
  </si>
  <si>
    <t>01220326_r</t>
  </si>
  <si>
    <t>Havarijní a povodňový plán</t>
  </si>
  <si>
    <t>721924025</t>
  </si>
  <si>
    <t>01220327_r</t>
  </si>
  <si>
    <t>Harmonogram stavby</t>
  </si>
  <si>
    <t>-1330265330</t>
  </si>
  <si>
    <t>01220328_r</t>
  </si>
  <si>
    <t>Plán BOZP</t>
  </si>
  <si>
    <t>1395962422</t>
  </si>
  <si>
    <t>01220330_r</t>
  </si>
  <si>
    <t>Monitorování úrovně HPV</t>
  </si>
  <si>
    <t>1076476384</t>
  </si>
  <si>
    <t>01220331_r</t>
  </si>
  <si>
    <t>Vodorovné dopravní značení - dle technické zprávy kap. 1.23</t>
  </si>
  <si>
    <t>820706884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</si>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</sst>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23" fillId="2" borderId="20" xfId="0" applyFont="1" applyFill="1" applyBorder="1" applyAlignment="1" applyProtection="1">
      <alignment horizontal="left" vertical="center"/>
      <protection locked="0"/>
    </xf>
    <xf numFmtId="0" fontId="2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  <xf numFmtId="166" fontId="23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112151114" TargetMode="External" /><Relationship Id="rId2" Type="http://schemas.openxmlformats.org/officeDocument/2006/relationships/hyperlink" Target="https://podminky.urs.cz/item/CS_URS_2021_02/111211232" TargetMode="External" /><Relationship Id="rId3" Type="http://schemas.openxmlformats.org/officeDocument/2006/relationships/hyperlink" Target="https://podminky.urs.cz/item/CS_URS_2021_02/112251102" TargetMode="External" /><Relationship Id="rId4" Type="http://schemas.openxmlformats.org/officeDocument/2006/relationships/hyperlink" Target="https://podminky.urs.cz/item/CS_URS_2021_02/111251102" TargetMode="External" /><Relationship Id="rId5" Type="http://schemas.openxmlformats.org/officeDocument/2006/relationships/hyperlink" Target="https://podminky.urs.cz/item/CS_URS_2021_02/111301111" TargetMode="External" /><Relationship Id="rId6" Type="http://schemas.openxmlformats.org/officeDocument/2006/relationships/hyperlink" Target="https://podminky.urs.cz/item/CS_URS_2021_02/121103111" TargetMode="External" /><Relationship Id="rId7" Type="http://schemas.openxmlformats.org/officeDocument/2006/relationships/hyperlink" Target="https://podminky.urs.cz/item/CS_URS_2021_02/181351114" TargetMode="External" /><Relationship Id="rId8" Type="http://schemas.openxmlformats.org/officeDocument/2006/relationships/hyperlink" Target="https://podminky.urs.cz/item/CS_URS_2021_02/183405211" TargetMode="External" /><Relationship Id="rId9" Type="http://schemas.openxmlformats.org/officeDocument/2006/relationships/hyperlink" Target="https://podminky.urs.cz/item/CS_URS_2021_02/115101202" TargetMode="External" /><Relationship Id="rId10" Type="http://schemas.openxmlformats.org/officeDocument/2006/relationships/hyperlink" Target="https://podminky.urs.cz/item/CS_URS_2021_02/115101302" TargetMode="External" /><Relationship Id="rId11" Type="http://schemas.openxmlformats.org/officeDocument/2006/relationships/hyperlink" Target="https://podminky.urs.cz/item/CS_URS_2021_02/115101204" TargetMode="External" /><Relationship Id="rId12" Type="http://schemas.openxmlformats.org/officeDocument/2006/relationships/hyperlink" Target="https://podminky.urs.cz/item/CS_URS_2021_02/115101304" TargetMode="External" /><Relationship Id="rId13" Type="http://schemas.openxmlformats.org/officeDocument/2006/relationships/hyperlink" Target="https://podminky.urs.cz/item/CS_URS_2021_02/132154202" TargetMode="External" /><Relationship Id="rId14" Type="http://schemas.openxmlformats.org/officeDocument/2006/relationships/hyperlink" Target="https://podminky.urs.cz/item/CS_URS_2021_02/132254202" TargetMode="External" /><Relationship Id="rId15" Type="http://schemas.openxmlformats.org/officeDocument/2006/relationships/hyperlink" Target="https://podminky.urs.cz/item/CS_URS_2021_02/132354201" TargetMode="External" /><Relationship Id="rId16" Type="http://schemas.openxmlformats.org/officeDocument/2006/relationships/hyperlink" Target="https://podminky.urs.cz/item/CS_URS_2021_02/132454201" TargetMode="External" /><Relationship Id="rId17" Type="http://schemas.openxmlformats.org/officeDocument/2006/relationships/hyperlink" Target="https://podminky.urs.cz/item/CS_URS_2021_02/131151204" TargetMode="External" /><Relationship Id="rId18" Type="http://schemas.openxmlformats.org/officeDocument/2006/relationships/hyperlink" Target="https://podminky.urs.cz/item/CS_URS_2021_02/131251204" TargetMode="External" /><Relationship Id="rId19" Type="http://schemas.openxmlformats.org/officeDocument/2006/relationships/hyperlink" Target="https://podminky.urs.cz/item/CS_URS_2021_02/131351203" TargetMode="External" /><Relationship Id="rId20" Type="http://schemas.openxmlformats.org/officeDocument/2006/relationships/hyperlink" Target="https://podminky.urs.cz/item/CS_URS_2021_02/131451202" TargetMode="External" /><Relationship Id="rId21" Type="http://schemas.openxmlformats.org/officeDocument/2006/relationships/hyperlink" Target="https://podminky.urs.cz/item/CS_URS_2021_02/151811132" TargetMode="External" /><Relationship Id="rId22" Type="http://schemas.openxmlformats.org/officeDocument/2006/relationships/hyperlink" Target="https://podminky.urs.cz/item/CS_URS_2021_02/151811232" TargetMode="External" /><Relationship Id="rId23" Type="http://schemas.openxmlformats.org/officeDocument/2006/relationships/hyperlink" Target="https://podminky.urs.cz/item/CS_URS_2021_02/162551108" TargetMode="External" /><Relationship Id="rId24" Type="http://schemas.openxmlformats.org/officeDocument/2006/relationships/hyperlink" Target="https://podminky.urs.cz/item/CS_URS_2021_02/162551128" TargetMode="External" /><Relationship Id="rId25" Type="http://schemas.openxmlformats.org/officeDocument/2006/relationships/hyperlink" Target="https://podminky.urs.cz/item/CS_URS_2021_02/162751117" TargetMode="External" /><Relationship Id="rId26" Type="http://schemas.openxmlformats.org/officeDocument/2006/relationships/hyperlink" Target="https://podminky.urs.cz/item/CS_URS_2021_02/162751119" TargetMode="External" /><Relationship Id="rId27" Type="http://schemas.openxmlformats.org/officeDocument/2006/relationships/hyperlink" Target="https://podminky.urs.cz/item/CS_URS_2021_02/162751137" TargetMode="External" /><Relationship Id="rId28" Type="http://schemas.openxmlformats.org/officeDocument/2006/relationships/hyperlink" Target="https://podminky.urs.cz/item/CS_URS_2021_02/162751139" TargetMode="External" /><Relationship Id="rId29" Type="http://schemas.openxmlformats.org/officeDocument/2006/relationships/hyperlink" Target="https://podminky.urs.cz/item/CS_URS_2021_02/171201201" TargetMode="External" /><Relationship Id="rId30" Type="http://schemas.openxmlformats.org/officeDocument/2006/relationships/hyperlink" Target="https://podminky.urs.cz/item/CS_URS_2021_02/171201221" TargetMode="External" /><Relationship Id="rId31" Type="http://schemas.openxmlformats.org/officeDocument/2006/relationships/hyperlink" Target="https://podminky.urs.cz/item/CS_URS_2021_02/174101101" TargetMode="External" /><Relationship Id="rId32" Type="http://schemas.openxmlformats.org/officeDocument/2006/relationships/hyperlink" Target="https://podminky.urs.cz/item/CS_URS_2021_02/175151101" TargetMode="External" /><Relationship Id="rId33" Type="http://schemas.openxmlformats.org/officeDocument/2006/relationships/hyperlink" Target="https://podminky.urs.cz/item/CS_URS_2021_02/58341341" TargetMode="External" /><Relationship Id="rId34" Type="http://schemas.openxmlformats.org/officeDocument/2006/relationships/hyperlink" Target="https://podminky.urs.cz/item/CS_URS_2021_02/212750101" TargetMode="External" /><Relationship Id="rId35" Type="http://schemas.openxmlformats.org/officeDocument/2006/relationships/hyperlink" Target="https://podminky.urs.cz/item/CS_URS_2021_02/451572111" TargetMode="External" /><Relationship Id="rId36" Type="http://schemas.openxmlformats.org/officeDocument/2006/relationships/hyperlink" Target="https://podminky.urs.cz/item/CS_URS_2021_02/871442111" TargetMode="External" /><Relationship Id="rId37" Type="http://schemas.openxmlformats.org/officeDocument/2006/relationships/hyperlink" Target="https://podminky.urs.cz/item/CS_URS_2021_02/28641270" TargetMode="External" /><Relationship Id="rId38" Type="http://schemas.openxmlformats.org/officeDocument/2006/relationships/hyperlink" Target="https://podminky.urs.cz/item/CS_URS_2021_02/871492111" TargetMode="External" /><Relationship Id="rId39" Type="http://schemas.openxmlformats.org/officeDocument/2006/relationships/hyperlink" Target="https://podminky.urs.cz/item/CS_URS_2021_02/28641274" TargetMode="External" /><Relationship Id="rId40" Type="http://schemas.openxmlformats.org/officeDocument/2006/relationships/hyperlink" Target="https://podminky.urs.cz/item/CS_URS_2021_02/871542111" TargetMode="External" /><Relationship Id="rId41" Type="http://schemas.openxmlformats.org/officeDocument/2006/relationships/hyperlink" Target="https://podminky.urs.cz/item/CS_URS_2021_02/28641277" TargetMode="External" /><Relationship Id="rId42" Type="http://schemas.openxmlformats.org/officeDocument/2006/relationships/hyperlink" Target="https://podminky.urs.cz/item/CS_URS_2021_02/899104112" TargetMode="External" /><Relationship Id="rId43" Type="http://schemas.openxmlformats.org/officeDocument/2006/relationships/hyperlink" Target="https://podminky.urs.cz/item/CS_URS_2021_02/55241402" TargetMode="External" /><Relationship Id="rId44" Type="http://schemas.openxmlformats.org/officeDocument/2006/relationships/hyperlink" Target="https://podminky.urs.cz/item/CS_URS_2021_02/452112111" TargetMode="External" /><Relationship Id="rId45" Type="http://schemas.openxmlformats.org/officeDocument/2006/relationships/hyperlink" Target="https://podminky.urs.cz/item/CS_URS_2021_02/59224184" TargetMode="External" /><Relationship Id="rId46" Type="http://schemas.openxmlformats.org/officeDocument/2006/relationships/hyperlink" Target="https://podminky.urs.cz/item/CS_URS_2021_02/59224176" TargetMode="External" /><Relationship Id="rId47" Type="http://schemas.openxmlformats.org/officeDocument/2006/relationships/hyperlink" Target="https://podminky.urs.cz/item/CS_URS_2021_02/894414211" TargetMode="External" /><Relationship Id="rId48" Type="http://schemas.openxmlformats.org/officeDocument/2006/relationships/hyperlink" Target="https://podminky.urs.cz/item/CS_URS_2021_02/894412411" TargetMode="External" /><Relationship Id="rId49" Type="http://schemas.openxmlformats.org/officeDocument/2006/relationships/hyperlink" Target="https://podminky.urs.cz/item/CS_URS_2021_02/59224056" TargetMode="External" /><Relationship Id="rId50" Type="http://schemas.openxmlformats.org/officeDocument/2006/relationships/hyperlink" Target="https://podminky.urs.cz/item/CS_URS_2021_02/894411311" TargetMode="External" /><Relationship Id="rId51" Type="http://schemas.openxmlformats.org/officeDocument/2006/relationships/hyperlink" Target="https://podminky.urs.cz/item/CS_URS_2021_02/894414111" TargetMode="External" /><Relationship Id="rId52" Type="http://schemas.openxmlformats.org/officeDocument/2006/relationships/hyperlink" Target="https://podminky.urs.cz/item/CS_URS_2021_02/59224348" TargetMode="External" /><Relationship Id="rId53" Type="http://schemas.openxmlformats.org/officeDocument/2006/relationships/hyperlink" Target="https://podminky.urs.cz/item/CS_URS_2021_02/59224342" TargetMode="External" /><Relationship Id="rId54" Type="http://schemas.openxmlformats.org/officeDocument/2006/relationships/hyperlink" Target="https://podminky.urs.cz/item/CS_URS_2021_02/977211111" TargetMode="External" /><Relationship Id="rId55" Type="http://schemas.openxmlformats.org/officeDocument/2006/relationships/hyperlink" Target="https://podminky.urs.cz/item/CS_URS_2021_02/359901211" TargetMode="External" /><Relationship Id="rId56" Type="http://schemas.openxmlformats.org/officeDocument/2006/relationships/hyperlink" Target="https://podminky.urs.cz/item/CS_URS_2021_02/899722112" TargetMode="External" /><Relationship Id="rId57" Type="http://schemas.openxmlformats.org/officeDocument/2006/relationships/hyperlink" Target="https://podminky.urs.cz/item/CS_URS_2021_02/119003223" TargetMode="External" /><Relationship Id="rId58" Type="http://schemas.openxmlformats.org/officeDocument/2006/relationships/hyperlink" Target="https://podminky.urs.cz/item/CS_URS_2021_02/119003224" TargetMode="External" /><Relationship Id="rId59" Type="http://schemas.openxmlformats.org/officeDocument/2006/relationships/hyperlink" Target="https://podminky.urs.cz/item/CS_URS_2021_02/998276101" TargetMode="External" /><Relationship Id="rId60" Type="http://schemas.openxmlformats.org/officeDocument/2006/relationships/hyperlink" Target="https://podminky.urs.cz/item/CS_URS_2021_02/998276127" TargetMode="External" /><Relationship Id="rId6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1_02/966072826" TargetMode="External" /><Relationship Id="rId2" Type="http://schemas.openxmlformats.org/officeDocument/2006/relationships/hyperlink" Target="https://podminky.urs.cz/item/CS_URS_2021_02/348171135" TargetMode="External" /><Relationship Id="rId3" Type="http://schemas.openxmlformats.org/officeDocument/2006/relationships/hyperlink" Target="https://podminky.urs.cz/item/CS_URS_2021_02/132151253" TargetMode="External" /><Relationship Id="rId4" Type="http://schemas.openxmlformats.org/officeDocument/2006/relationships/hyperlink" Target="https://podminky.urs.cz/item/CS_URS_2021_02/132251253" TargetMode="External" /><Relationship Id="rId5" Type="http://schemas.openxmlformats.org/officeDocument/2006/relationships/hyperlink" Target="https://podminky.urs.cz/item/CS_URS_2021_02/131151103" TargetMode="External" /><Relationship Id="rId6" Type="http://schemas.openxmlformats.org/officeDocument/2006/relationships/hyperlink" Target="https://podminky.urs.cz/item/CS_URS_2021_02/131251103" TargetMode="External" /><Relationship Id="rId7" Type="http://schemas.openxmlformats.org/officeDocument/2006/relationships/hyperlink" Target="https://podminky.urs.cz/item/CS_URS_2021_02/162551108" TargetMode="External" /><Relationship Id="rId8" Type="http://schemas.openxmlformats.org/officeDocument/2006/relationships/hyperlink" Target="https://podminky.urs.cz/item/CS_URS_2021_02/174101101" TargetMode="External" /><Relationship Id="rId9" Type="http://schemas.openxmlformats.org/officeDocument/2006/relationships/hyperlink" Target="https://podminky.urs.cz/item/CS_URS_2021_02/182151111" TargetMode="External" /><Relationship Id="rId10" Type="http://schemas.openxmlformats.org/officeDocument/2006/relationships/hyperlink" Target="https://podminky.urs.cz/item/CS_URS_2021_02/899101211" TargetMode="External" /><Relationship Id="rId11" Type="http://schemas.openxmlformats.org/officeDocument/2006/relationships/hyperlink" Target="https://podminky.urs.cz/item/CS_URS_2021_02/820521811" TargetMode="External" /><Relationship Id="rId12" Type="http://schemas.openxmlformats.org/officeDocument/2006/relationships/hyperlink" Target="https://podminky.urs.cz/item/CS_URS_2021_02/820441811" TargetMode="External" /><Relationship Id="rId13" Type="http://schemas.openxmlformats.org/officeDocument/2006/relationships/hyperlink" Target="https://podminky.urs.cz/item/CS_URS_2021_02/830391811" TargetMode="External" /><Relationship Id="rId14" Type="http://schemas.openxmlformats.org/officeDocument/2006/relationships/hyperlink" Target="https://podminky.urs.cz/item/CS_URS_2021_02/830361811" TargetMode="External" /><Relationship Id="rId15" Type="http://schemas.openxmlformats.org/officeDocument/2006/relationships/hyperlink" Target="https://podminky.urs.cz/item/CS_URS_2021_02/890431851" TargetMode="External" /><Relationship Id="rId16" Type="http://schemas.openxmlformats.org/officeDocument/2006/relationships/hyperlink" Target="https://podminky.urs.cz/item/CS_URS_2021_02/963051113" TargetMode="External" /><Relationship Id="rId17" Type="http://schemas.openxmlformats.org/officeDocument/2006/relationships/hyperlink" Target="https://podminky.urs.cz/item/CS_URS_2021_02/962052211" TargetMode="External" /><Relationship Id="rId18" Type="http://schemas.openxmlformats.org/officeDocument/2006/relationships/hyperlink" Target="https://podminky.urs.cz/item/CS_URS_2021_02/961044111" TargetMode="External" /><Relationship Id="rId19" Type="http://schemas.openxmlformats.org/officeDocument/2006/relationships/hyperlink" Target="https://podminky.urs.cz/item/CS_URS_2021_02/899101211" TargetMode="External" /><Relationship Id="rId20" Type="http://schemas.openxmlformats.org/officeDocument/2006/relationships/hyperlink" Target="https://podminky.urs.cz/item/CS_URS_2021_02/890431851" TargetMode="External" /><Relationship Id="rId21" Type="http://schemas.openxmlformats.org/officeDocument/2006/relationships/hyperlink" Target="https://podminky.urs.cz/item/CS_URS_2021_02/963051113" TargetMode="External" /><Relationship Id="rId22" Type="http://schemas.openxmlformats.org/officeDocument/2006/relationships/hyperlink" Target="https://podminky.urs.cz/item/CS_URS_2021_02/962052211" TargetMode="External" /><Relationship Id="rId23" Type="http://schemas.openxmlformats.org/officeDocument/2006/relationships/hyperlink" Target="https://podminky.urs.cz/item/CS_URS_2021_02/961044111" TargetMode="External" /><Relationship Id="rId24" Type="http://schemas.openxmlformats.org/officeDocument/2006/relationships/hyperlink" Target="https://podminky.urs.cz/item/CS_URS_2021_02/997002511" TargetMode="External" /><Relationship Id="rId25" Type="http://schemas.openxmlformats.org/officeDocument/2006/relationships/hyperlink" Target="https://podminky.urs.cz/item/CS_URS_2021_02/997002519" TargetMode="External" /><Relationship Id="rId26" Type="http://schemas.openxmlformats.org/officeDocument/2006/relationships/hyperlink" Target="https://podminky.urs.cz/item/CS_URS_2021_02/997002611" TargetMode="External" /><Relationship Id="rId27" Type="http://schemas.openxmlformats.org/officeDocument/2006/relationships/hyperlink" Target="https://podminky.urs.cz/item/CS_URS_2021_02/997221862" TargetMode="External" /><Relationship Id="rId2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34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36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39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95.25" customHeight="1">
      <c r="B23" s="22"/>
      <c r="C23" s="23"/>
      <c r="D23" s="23"/>
      <c r="E23" s="37" t="s">
        <v>40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41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42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43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44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45</v>
      </c>
      <c r="E29" s="48"/>
      <c r="F29" s="33" t="s">
        <v>46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47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48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49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50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51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52</v>
      </c>
      <c r="U35" s="55"/>
      <c r="V35" s="55"/>
      <c r="W35" s="55"/>
      <c r="X35" s="57" t="s">
        <v>53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54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4470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Revitalizace Švarcavy - 3.část - Zkapacitnění kanalizace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>Přelouč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1. 11. 2021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25.6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Město Přelouč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Vodohospodářský rozvoj a výstavba a.s.</v>
      </c>
      <c r="AN49" s="65"/>
      <c r="AO49" s="65"/>
      <c r="AP49" s="65"/>
      <c r="AQ49" s="41"/>
      <c r="AR49" s="45"/>
      <c r="AS49" s="75" t="s">
        <v>55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25.6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>Vodohospodářský rozvoj a výstavba a.s.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56</v>
      </c>
      <c r="D52" s="88"/>
      <c r="E52" s="88"/>
      <c r="F52" s="88"/>
      <c r="G52" s="88"/>
      <c r="H52" s="89"/>
      <c r="I52" s="90" t="s">
        <v>57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58</v>
      </c>
      <c r="AH52" s="88"/>
      <c r="AI52" s="88"/>
      <c r="AJ52" s="88"/>
      <c r="AK52" s="88"/>
      <c r="AL52" s="88"/>
      <c r="AM52" s="88"/>
      <c r="AN52" s="90" t="s">
        <v>59</v>
      </c>
      <c r="AO52" s="88"/>
      <c r="AP52" s="88"/>
      <c r="AQ52" s="92" t="s">
        <v>60</v>
      </c>
      <c r="AR52" s="45"/>
      <c r="AS52" s="93" t="s">
        <v>61</v>
      </c>
      <c r="AT52" s="94" t="s">
        <v>62</v>
      </c>
      <c r="AU52" s="94" t="s">
        <v>63</v>
      </c>
      <c r="AV52" s="94" t="s">
        <v>64</v>
      </c>
      <c r="AW52" s="94" t="s">
        <v>65</v>
      </c>
      <c r="AX52" s="94" t="s">
        <v>66</v>
      </c>
      <c r="AY52" s="94" t="s">
        <v>67</v>
      </c>
      <c r="AZ52" s="94" t="s">
        <v>68</v>
      </c>
      <c r="BA52" s="94" t="s">
        <v>69</v>
      </c>
      <c r="BB52" s="94" t="s">
        <v>70</v>
      </c>
      <c r="BC52" s="94" t="s">
        <v>71</v>
      </c>
      <c r="BD52" s="95" t="s">
        <v>72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73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ROUND(SUM(AG55:AG57),2)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ROUND(SUM(AS55:AS57),2)</f>
        <v>0</v>
      </c>
      <c r="AT54" s="107">
        <f>ROUND(SUM(AV54:AW54),2)</f>
        <v>0</v>
      </c>
      <c r="AU54" s="108">
        <f>ROUND(SUM(AU55:AU57),5)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ROUND(SUM(AZ55:AZ57),2)</f>
        <v>0</v>
      </c>
      <c r="BA54" s="107">
        <f>ROUND(SUM(BA55:BA57),2)</f>
        <v>0</v>
      </c>
      <c r="BB54" s="107">
        <f>ROUND(SUM(BB55:BB57),2)</f>
        <v>0</v>
      </c>
      <c r="BC54" s="107">
        <f>ROUND(SUM(BC55:BC57),2)</f>
        <v>0</v>
      </c>
      <c r="BD54" s="109">
        <f>ROUND(SUM(BD55:BD57),2)</f>
        <v>0</v>
      </c>
      <c r="BE54" s="6"/>
      <c r="BS54" s="110" t="s">
        <v>74</v>
      </c>
      <c r="BT54" s="110" t="s">
        <v>75</v>
      </c>
      <c r="BU54" s="111" t="s">
        <v>76</v>
      </c>
      <c r="BV54" s="110" t="s">
        <v>77</v>
      </c>
      <c r="BW54" s="110" t="s">
        <v>5</v>
      </c>
      <c r="BX54" s="110" t="s">
        <v>78</v>
      </c>
      <c r="CL54" s="110" t="s">
        <v>19</v>
      </c>
    </row>
    <row r="55" s="7" customFormat="1" ht="24.75" customHeight="1">
      <c r="A55" s="112" t="s">
        <v>79</v>
      </c>
      <c r="B55" s="113"/>
      <c r="C55" s="114"/>
      <c r="D55" s="115" t="s">
        <v>80</v>
      </c>
      <c r="E55" s="115"/>
      <c r="F55" s="115"/>
      <c r="G55" s="115"/>
      <c r="H55" s="115"/>
      <c r="I55" s="116"/>
      <c r="J55" s="115" t="s">
        <v>81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'01 - IO 01 Zkapacitnění k...'!J30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82</v>
      </c>
      <c r="AR55" s="119"/>
      <c r="AS55" s="120">
        <v>0</v>
      </c>
      <c r="AT55" s="121">
        <f>ROUND(SUM(AV55:AW55),2)</f>
        <v>0</v>
      </c>
      <c r="AU55" s="122">
        <f>'01 - IO 01 Zkapacitnění k...'!P90</f>
        <v>0</v>
      </c>
      <c r="AV55" s="121">
        <f>'01 - IO 01 Zkapacitnění k...'!J33</f>
        <v>0</v>
      </c>
      <c r="AW55" s="121">
        <f>'01 - IO 01 Zkapacitnění k...'!J34</f>
        <v>0</v>
      </c>
      <c r="AX55" s="121">
        <f>'01 - IO 01 Zkapacitnění k...'!J35</f>
        <v>0</v>
      </c>
      <c r="AY55" s="121">
        <f>'01 - IO 01 Zkapacitnění k...'!J36</f>
        <v>0</v>
      </c>
      <c r="AZ55" s="121">
        <f>'01 - IO 01 Zkapacitnění k...'!F33</f>
        <v>0</v>
      </c>
      <c r="BA55" s="121">
        <f>'01 - IO 01 Zkapacitnění k...'!F34</f>
        <v>0</v>
      </c>
      <c r="BB55" s="121">
        <f>'01 - IO 01 Zkapacitnění k...'!F35</f>
        <v>0</v>
      </c>
      <c r="BC55" s="121">
        <f>'01 - IO 01 Zkapacitnění k...'!F36</f>
        <v>0</v>
      </c>
      <c r="BD55" s="123">
        <f>'01 - IO 01 Zkapacitnění k...'!F37</f>
        <v>0</v>
      </c>
      <c r="BE55" s="7"/>
      <c r="BT55" s="124" t="s">
        <v>83</v>
      </c>
      <c r="BV55" s="124" t="s">
        <v>77</v>
      </c>
      <c r="BW55" s="124" t="s">
        <v>84</v>
      </c>
      <c r="BX55" s="124" t="s">
        <v>5</v>
      </c>
      <c r="CL55" s="124" t="s">
        <v>85</v>
      </c>
      <c r="CM55" s="124" t="s">
        <v>86</v>
      </c>
    </row>
    <row r="56" s="7" customFormat="1" ht="16.5" customHeight="1">
      <c r="A56" s="112" t="s">
        <v>79</v>
      </c>
      <c r="B56" s="113"/>
      <c r="C56" s="114"/>
      <c r="D56" s="115" t="s">
        <v>87</v>
      </c>
      <c r="E56" s="115"/>
      <c r="F56" s="115"/>
      <c r="G56" s="115"/>
      <c r="H56" s="115"/>
      <c r="I56" s="116"/>
      <c r="J56" s="115" t="s">
        <v>88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'02 - IO 09 Rušená kanalizace'!J30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82</v>
      </c>
      <c r="AR56" s="119"/>
      <c r="AS56" s="120">
        <v>0</v>
      </c>
      <c r="AT56" s="121">
        <f>ROUND(SUM(AV56:AW56),2)</f>
        <v>0</v>
      </c>
      <c r="AU56" s="122">
        <f>'02 - IO 09 Rušená kanalizace'!P88</f>
        <v>0</v>
      </c>
      <c r="AV56" s="121">
        <f>'02 - IO 09 Rušená kanalizace'!J33</f>
        <v>0</v>
      </c>
      <c r="AW56" s="121">
        <f>'02 - IO 09 Rušená kanalizace'!J34</f>
        <v>0</v>
      </c>
      <c r="AX56" s="121">
        <f>'02 - IO 09 Rušená kanalizace'!J35</f>
        <v>0</v>
      </c>
      <c r="AY56" s="121">
        <f>'02 - IO 09 Rušená kanalizace'!J36</f>
        <v>0</v>
      </c>
      <c r="AZ56" s="121">
        <f>'02 - IO 09 Rušená kanalizace'!F33</f>
        <v>0</v>
      </c>
      <c r="BA56" s="121">
        <f>'02 - IO 09 Rušená kanalizace'!F34</f>
        <v>0</v>
      </c>
      <c r="BB56" s="121">
        <f>'02 - IO 09 Rušená kanalizace'!F35</f>
        <v>0</v>
      </c>
      <c r="BC56" s="121">
        <f>'02 - IO 09 Rušená kanalizace'!F36</f>
        <v>0</v>
      </c>
      <c r="BD56" s="123">
        <f>'02 - IO 09 Rušená kanalizace'!F37</f>
        <v>0</v>
      </c>
      <c r="BE56" s="7"/>
      <c r="BT56" s="124" t="s">
        <v>83</v>
      </c>
      <c r="BV56" s="124" t="s">
        <v>77</v>
      </c>
      <c r="BW56" s="124" t="s">
        <v>89</v>
      </c>
      <c r="BX56" s="124" t="s">
        <v>5</v>
      </c>
      <c r="CL56" s="124" t="s">
        <v>85</v>
      </c>
      <c r="CM56" s="124" t="s">
        <v>86</v>
      </c>
    </row>
    <row r="57" s="7" customFormat="1" ht="16.5" customHeight="1">
      <c r="A57" s="112" t="s">
        <v>79</v>
      </c>
      <c r="B57" s="113"/>
      <c r="C57" s="114"/>
      <c r="D57" s="115" t="s">
        <v>90</v>
      </c>
      <c r="E57" s="115"/>
      <c r="F57" s="115"/>
      <c r="G57" s="115"/>
      <c r="H57" s="115"/>
      <c r="I57" s="116"/>
      <c r="J57" s="115" t="s">
        <v>91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'03 - Soupis vedlejších a 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82</v>
      </c>
      <c r="AR57" s="119"/>
      <c r="AS57" s="125">
        <v>0</v>
      </c>
      <c r="AT57" s="126">
        <f>ROUND(SUM(AV57:AW57),2)</f>
        <v>0</v>
      </c>
      <c r="AU57" s="127">
        <f>'03 - Soupis vedlejších a ...'!P81</f>
        <v>0</v>
      </c>
      <c r="AV57" s="126">
        <f>'03 - Soupis vedlejších a ...'!J33</f>
        <v>0</v>
      </c>
      <c r="AW57" s="126">
        <f>'03 - Soupis vedlejších a ...'!J34</f>
        <v>0</v>
      </c>
      <c r="AX57" s="126">
        <f>'03 - Soupis vedlejších a ...'!J35</f>
        <v>0</v>
      </c>
      <c r="AY57" s="126">
        <f>'03 - Soupis vedlejších a ...'!J36</f>
        <v>0</v>
      </c>
      <c r="AZ57" s="126">
        <f>'03 - Soupis vedlejších a ...'!F33</f>
        <v>0</v>
      </c>
      <c r="BA57" s="126">
        <f>'03 - Soupis vedlejších a ...'!F34</f>
        <v>0</v>
      </c>
      <c r="BB57" s="126">
        <f>'03 - Soupis vedlejších a ...'!F35</f>
        <v>0</v>
      </c>
      <c r="BC57" s="126">
        <f>'03 - Soupis vedlejších a ...'!F36</f>
        <v>0</v>
      </c>
      <c r="BD57" s="128">
        <f>'03 - Soupis vedlejších a ...'!F37</f>
        <v>0</v>
      </c>
      <c r="BE57" s="7"/>
      <c r="BT57" s="124" t="s">
        <v>83</v>
      </c>
      <c r="BV57" s="124" t="s">
        <v>77</v>
      </c>
      <c r="BW57" s="124" t="s">
        <v>92</v>
      </c>
      <c r="BX57" s="124" t="s">
        <v>5</v>
      </c>
      <c r="CL57" s="124" t="s">
        <v>85</v>
      </c>
      <c r="CM57" s="124" t="s">
        <v>86</v>
      </c>
    </row>
    <row r="58" s="2" customFormat="1" ht="30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  <c r="AF58" s="41"/>
      <c r="AG58" s="41"/>
      <c r="AH58" s="41"/>
      <c r="AI58" s="41"/>
      <c r="AJ58" s="41"/>
      <c r="AK58" s="41"/>
      <c r="AL58" s="41"/>
      <c r="AM58" s="41"/>
      <c r="AN58" s="41"/>
      <c r="AO58" s="41"/>
      <c r="AP58" s="41"/>
      <c r="AQ58" s="4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  <row r="59" s="2" customFormat="1" ht="6.96" customHeight="1">
      <c r="A59" s="39"/>
      <c r="B59" s="60"/>
      <c r="C59" s="61"/>
      <c r="D59" s="61"/>
      <c r="E59" s="61"/>
      <c r="F59" s="61"/>
      <c r="G59" s="61"/>
      <c r="H59" s="61"/>
      <c r="I59" s="61"/>
      <c r="J59" s="61"/>
      <c r="K59" s="61"/>
      <c r="L59" s="61"/>
      <c r="M59" s="61"/>
      <c r="N59" s="61"/>
      <c r="O59" s="61"/>
      <c r="P59" s="61"/>
      <c r="Q59" s="61"/>
      <c r="R59" s="61"/>
      <c r="S59" s="61"/>
      <c r="T59" s="61"/>
      <c r="U59" s="61"/>
      <c r="V59" s="61"/>
      <c r="W59" s="61"/>
      <c r="X59" s="61"/>
      <c r="Y59" s="61"/>
      <c r="Z59" s="61"/>
      <c r="AA59" s="61"/>
      <c r="AB59" s="61"/>
      <c r="AC59" s="61"/>
      <c r="AD59" s="61"/>
      <c r="AE59" s="61"/>
      <c r="AF59" s="61"/>
      <c r="AG59" s="61"/>
      <c r="AH59" s="61"/>
      <c r="AI59" s="61"/>
      <c r="AJ59" s="61"/>
      <c r="AK59" s="61"/>
      <c r="AL59" s="61"/>
      <c r="AM59" s="61"/>
      <c r="AN59" s="61"/>
      <c r="AO59" s="61"/>
      <c r="AP59" s="61"/>
      <c r="AQ59" s="6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</sheetData>
  <sheetProtection sheet="1" formatColumns="0" formatRows="0" objects="1" scenarios="1" spinCount="100000" saltValue="x93oeoK+Zn1PzAqItOUL4YVbMenOGc+1fRPvraUEYrz6qk9msHIvqTKuVCFvd5+kXUVZQGKC0KCe+UkBAYVPEQ==" hashValue="eFrydEyYvcdyLY+1JCVwwGC5Ylklhl5EL5zzGX+zeQMxOCsYDpGa75aZcQb9Oey/VBy2N1FCp65XQTwiNkzrdA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01 - IO 01 Zkapacitnění k...'!C2" display="/"/>
    <hyperlink ref="A56" location="'02 - IO 09 Rušená kanalizace'!C2" display="/"/>
    <hyperlink ref="A57" location="'03 - Soupis vedlejších a 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86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Revitalizace Švarcavy - 3.část - Zkapacitnění kanalizace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95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85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96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97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98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ROUND(J90,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ROUND((SUM(BE90:BE416)),  2)</f>
        <v>0</v>
      </c>
      <c r="G33" s="39"/>
      <c r="H33" s="39"/>
      <c r="I33" s="149">
        <v>0.20999999999999999</v>
      </c>
      <c r="J33" s="148">
        <f>ROUND(((SUM(BE90:BE416))*I33),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ROUND((SUM(BF90:BF416)),  2)</f>
        <v>0</v>
      </c>
      <c r="G34" s="39"/>
      <c r="H34" s="39"/>
      <c r="I34" s="149">
        <v>0.14999999999999999</v>
      </c>
      <c r="J34" s="148">
        <f>ROUND(((SUM(BF90:BF416))*I34),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ROUND((SUM(BG90:BG416)),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ROUND((SUM(BH90:BH416)),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ROUND((SUM(BI90:BI416)),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Revitalizace Švarcavy - 3.část - Zkapacitnění kanalizace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01 - IO 01 Zkapacitnění kanalizace u vodoteče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Přelouč</v>
      </c>
      <c r="G52" s="41"/>
      <c r="H52" s="41"/>
      <c r="I52" s="33" t="s">
        <v>23</v>
      </c>
      <c r="J52" s="73" t="str">
        <f>IF(J12="","",J12)</f>
        <v>1. 11. 2021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Přelouč</v>
      </c>
      <c r="G54" s="41"/>
      <c r="H54" s="41"/>
      <c r="I54" s="33" t="s">
        <v>33</v>
      </c>
      <c r="J54" s="37" t="str">
        <f>E21</f>
        <v>Ing. Koblenc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Vodohospodářský rozvoj a výstavba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100</v>
      </c>
      <c r="D57" s="163"/>
      <c r="E57" s="163"/>
      <c r="F57" s="163"/>
      <c r="G57" s="163"/>
      <c r="H57" s="163"/>
      <c r="I57" s="163"/>
      <c r="J57" s="164" t="s">
        <v>101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J90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102</v>
      </c>
    </row>
    <row r="60" s="9" customFormat="1" ht="24.96" customHeight="1">
      <c r="A60" s="9"/>
      <c r="B60" s="166"/>
      <c r="C60" s="167"/>
      <c r="D60" s="168" t="s">
        <v>103</v>
      </c>
      <c r="E60" s="169"/>
      <c r="F60" s="169"/>
      <c r="G60" s="169"/>
      <c r="H60" s="169"/>
      <c r="I60" s="169"/>
      <c r="J60" s="170">
        <f>J91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104</v>
      </c>
      <c r="E61" s="175"/>
      <c r="F61" s="175"/>
      <c r="G61" s="175"/>
      <c r="H61" s="175"/>
      <c r="I61" s="175"/>
      <c r="J61" s="176">
        <f>J92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105</v>
      </c>
      <c r="E62" s="175"/>
      <c r="F62" s="175"/>
      <c r="G62" s="175"/>
      <c r="H62" s="175"/>
      <c r="I62" s="175"/>
      <c r="J62" s="176">
        <f>J120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106</v>
      </c>
      <c r="E63" s="175"/>
      <c r="F63" s="175"/>
      <c r="G63" s="175"/>
      <c r="H63" s="175"/>
      <c r="I63" s="175"/>
      <c r="J63" s="176">
        <f>J141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107</v>
      </c>
      <c r="E64" s="175"/>
      <c r="F64" s="175"/>
      <c r="G64" s="175"/>
      <c r="H64" s="175"/>
      <c r="I64" s="175"/>
      <c r="J64" s="176">
        <f>J226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108</v>
      </c>
      <c r="E65" s="175"/>
      <c r="F65" s="175"/>
      <c r="G65" s="175"/>
      <c r="H65" s="175"/>
      <c r="I65" s="175"/>
      <c r="J65" s="176">
        <f>J269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109</v>
      </c>
      <c r="E66" s="175"/>
      <c r="F66" s="175"/>
      <c r="G66" s="175"/>
      <c r="H66" s="175"/>
      <c r="I66" s="175"/>
      <c r="J66" s="176">
        <f>J304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110</v>
      </c>
      <c r="E67" s="175"/>
      <c r="F67" s="175"/>
      <c r="G67" s="175"/>
      <c r="H67" s="175"/>
      <c r="I67" s="175"/>
      <c r="J67" s="176">
        <f>J323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111</v>
      </c>
      <c r="E68" s="175"/>
      <c r="F68" s="175"/>
      <c r="G68" s="175"/>
      <c r="H68" s="175"/>
      <c r="I68" s="175"/>
      <c r="J68" s="176">
        <f>J384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2"/>
      <c r="C69" s="173"/>
      <c r="D69" s="174" t="s">
        <v>112</v>
      </c>
      <c r="E69" s="175"/>
      <c r="F69" s="175"/>
      <c r="G69" s="175"/>
      <c r="H69" s="175"/>
      <c r="I69" s="175"/>
      <c r="J69" s="176">
        <f>J397</f>
        <v>0</v>
      </c>
      <c r="K69" s="173"/>
      <c r="L69" s="17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2"/>
      <c r="C70" s="173"/>
      <c r="D70" s="174" t="s">
        <v>113</v>
      </c>
      <c r="E70" s="175"/>
      <c r="F70" s="175"/>
      <c r="G70" s="175"/>
      <c r="H70" s="175"/>
      <c r="I70" s="175"/>
      <c r="J70" s="176">
        <f>J410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61"/>
      <c r="J72" s="61"/>
      <c r="K72" s="6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63"/>
      <c r="J76" s="63"/>
      <c r="K76" s="63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114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61" t="str">
        <f>E7</f>
        <v>Revitalizace Švarcavy - 3.část - Zkapacitnění kanalizace</v>
      </c>
      <c r="F80" s="33"/>
      <c r="G80" s="33"/>
      <c r="H80" s="33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94</v>
      </c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01 - IO 01 Zkapacitnění kanalizace u vodoteče</v>
      </c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>Přelouč</v>
      </c>
      <c r="G84" s="41"/>
      <c r="H84" s="41"/>
      <c r="I84" s="33" t="s">
        <v>23</v>
      </c>
      <c r="J84" s="73" t="str">
        <f>IF(J12="","",J12)</f>
        <v>1. 11. 2021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>město Přelouč</v>
      </c>
      <c r="G86" s="41"/>
      <c r="H86" s="41"/>
      <c r="I86" s="33" t="s">
        <v>33</v>
      </c>
      <c r="J86" s="37" t="str">
        <f>E21</f>
        <v>Ing. Koblenc</v>
      </c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25.65" customHeight="1">
      <c r="A87" s="39"/>
      <c r="B87" s="40"/>
      <c r="C87" s="33" t="s">
        <v>31</v>
      </c>
      <c r="D87" s="41"/>
      <c r="E87" s="41"/>
      <c r="F87" s="28" t="str">
        <f>IF(E18="","",E18)</f>
        <v>Vyplň údaj</v>
      </c>
      <c r="G87" s="41"/>
      <c r="H87" s="41"/>
      <c r="I87" s="33" t="s">
        <v>38</v>
      </c>
      <c r="J87" s="37" t="str">
        <f>E24</f>
        <v>Vodohospodářský rozvoj a výstavba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1" customFormat="1" ht="29.28" customHeight="1">
      <c r="A89" s="178"/>
      <c r="B89" s="179"/>
      <c r="C89" s="180" t="s">
        <v>115</v>
      </c>
      <c r="D89" s="181" t="s">
        <v>60</v>
      </c>
      <c r="E89" s="181" t="s">
        <v>56</v>
      </c>
      <c r="F89" s="181" t="s">
        <v>57</v>
      </c>
      <c r="G89" s="181" t="s">
        <v>116</v>
      </c>
      <c r="H89" s="181" t="s">
        <v>117</v>
      </c>
      <c r="I89" s="181" t="s">
        <v>118</v>
      </c>
      <c r="J89" s="181" t="s">
        <v>101</v>
      </c>
      <c r="K89" s="182" t="s">
        <v>119</v>
      </c>
      <c r="L89" s="183"/>
      <c r="M89" s="93" t="s">
        <v>19</v>
      </c>
      <c r="N89" s="94" t="s">
        <v>45</v>
      </c>
      <c r="O89" s="94" t="s">
        <v>120</v>
      </c>
      <c r="P89" s="94" t="s">
        <v>121</v>
      </c>
      <c r="Q89" s="94" t="s">
        <v>122</v>
      </c>
      <c r="R89" s="94" t="s">
        <v>123</v>
      </c>
      <c r="S89" s="94" t="s">
        <v>124</v>
      </c>
      <c r="T89" s="95" t="s">
        <v>125</v>
      </c>
      <c r="U89" s="178"/>
      <c r="V89" s="178"/>
      <c r="W89" s="178"/>
      <c r="X89" s="178"/>
      <c r="Y89" s="178"/>
      <c r="Z89" s="178"/>
      <c r="AA89" s="178"/>
      <c r="AB89" s="178"/>
      <c r="AC89" s="178"/>
      <c r="AD89" s="178"/>
      <c r="AE89" s="178"/>
    </row>
    <row r="90" s="2" customFormat="1" ht="22.8" customHeight="1">
      <c r="A90" s="39"/>
      <c r="B90" s="40"/>
      <c r="C90" s="100" t="s">
        <v>126</v>
      </c>
      <c r="D90" s="41"/>
      <c r="E90" s="41"/>
      <c r="F90" s="41"/>
      <c r="G90" s="41"/>
      <c r="H90" s="41"/>
      <c r="I90" s="41"/>
      <c r="J90" s="184">
        <f>BK90</f>
        <v>0</v>
      </c>
      <c r="K90" s="41"/>
      <c r="L90" s="45"/>
      <c r="M90" s="96"/>
      <c r="N90" s="185"/>
      <c r="O90" s="97"/>
      <c r="P90" s="186">
        <f>P91</f>
        <v>0</v>
      </c>
      <c r="Q90" s="97"/>
      <c r="R90" s="186">
        <f>R91</f>
        <v>52.068380643479998</v>
      </c>
      <c r="S90" s="97"/>
      <c r="T90" s="187">
        <f>T91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74</v>
      </c>
      <c r="AU90" s="18" t="s">
        <v>102</v>
      </c>
      <c r="BK90" s="188">
        <f>BK91</f>
        <v>0</v>
      </c>
    </row>
    <row r="91" s="12" customFormat="1" ht="25.92" customHeight="1">
      <c r="A91" s="12"/>
      <c r="B91" s="189"/>
      <c r="C91" s="190"/>
      <c r="D91" s="191" t="s">
        <v>74</v>
      </c>
      <c r="E91" s="192" t="s">
        <v>127</v>
      </c>
      <c r="F91" s="192" t="s">
        <v>128</v>
      </c>
      <c r="G91" s="190"/>
      <c r="H91" s="190"/>
      <c r="I91" s="193"/>
      <c r="J91" s="194">
        <f>BK91</f>
        <v>0</v>
      </c>
      <c r="K91" s="190"/>
      <c r="L91" s="195"/>
      <c r="M91" s="196"/>
      <c r="N91" s="197"/>
      <c r="O91" s="197"/>
      <c r="P91" s="198">
        <f>P92+P120+P141+P226+P269+P304+P323+P384+P397+P410</f>
        <v>0</v>
      </c>
      <c r="Q91" s="197"/>
      <c r="R91" s="198">
        <f>R92+R120+R141+R226+R269+R304+R323+R384+R397+R410</f>
        <v>52.068380643479998</v>
      </c>
      <c r="S91" s="197"/>
      <c r="T91" s="199">
        <f>T92+T120+T141+T226+T269+T304+T323+T384+T397+T410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0" t="s">
        <v>83</v>
      </c>
      <c r="AT91" s="201" t="s">
        <v>74</v>
      </c>
      <c r="AU91" s="201" t="s">
        <v>75</v>
      </c>
      <c r="AY91" s="200" t="s">
        <v>129</v>
      </c>
      <c r="BK91" s="202">
        <f>BK92+BK120+BK141+BK226+BK269+BK304+BK323+BK384+BK397+BK410</f>
        <v>0</v>
      </c>
    </row>
    <row r="92" s="12" customFormat="1" ht="22.8" customHeight="1">
      <c r="A92" s="12"/>
      <c r="B92" s="189"/>
      <c r="C92" s="190"/>
      <c r="D92" s="191" t="s">
        <v>74</v>
      </c>
      <c r="E92" s="203" t="s">
        <v>130</v>
      </c>
      <c r="F92" s="203" t="s">
        <v>131</v>
      </c>
      <c r="G92" s="190"/>
      <c r="H92" s="190"/>
      <c r="I92" s="193"/>
      <c r="J92" s="204">
        <f>BK92</f>
        <v>0</v>
      </c>
      <c r="K92" s="190"/>
      <c r="L92" s="195"/>
      <c r="M92" s="196"/>
      <c r="N92" s="197"/>
      <c r="O92" s="197"/>
      <c r="P92" s="198">
        <f>SUM(P93:P119)</f>
        <v>0</v>
      </c>
      <c r="Q92" s="197"/>
      <c r="R92" s="198">
        <f>SUM(R93:R119)</f>
        <v>0</v>
      </c>
      <c r="S92" s="197"/>
      <c r="T92" s="199">
        <f>SUM(T93:T119)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0" t="s">
        <v>83</v>
      </c>
      <c r="AT92" s="201" t="s">
        <v>74</v>
      </c>
      <c r="AU92" s="201" t="s">
        <v>83</v>
      </c>
      <c r="AY92" s="200" t="s">
        <v>129</v>
      </c>
      <c r="BK92" s="202">
        <f>SUM(BK93:BK119)</f>
        <v>0</v>
      </c>
    </row>
    <row r="93" s="2" customFormat="1" ht="21.75" customHeight="1">
      <c r="A93" s="39"/>
      <c r="B93" s="40"/>
      <c r="C93" s="205" t="s">
        <v>83</v>
      </c>
      <c r="D93" s="205" t="s">
        <v>132</v>
      </c>
      <c r="E93" s="206" t="s">
        <v>133</v>
      </c>
      <c r="F93" s="207" t="s">
        <v>134</v>
      </c>
      <c r="G93" s="208" t="s">
        <v>135</v>
      </c>
      <c r="H93" s="209">
        <v>2</v>
      </c>
      <c r="I93" s="210"/>
      <c r="J93" s="211">
        <f>ROUND(I93*H93,2)</f>
        <v>0</v>
      </c>
      <c r="K93" s="207" t="s">
        <v>136</v>
      </c>
      <c r="L93" s="45"/>
      <c r="M93" s="212" t="s">
        <v>19</v>
      </c>
      <c r="N93" s="213" t="s">
        <v>46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137</v>
      </c>
      <c r="AT93" s="216" t="s">
        <v>132</v>
      </c>
      <c r="AU93" s="216" t="s">
        <v>86</v>
      </c>
      <c r="AY93" s="18" t="s">
        <v>129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83</v>
      </c>
      <c r="BK93" s="217">
        <f>ROUND(I93*H93,2)</f>
        <v>0</v>
      </c>
      <c r="BL93" s="18" t="s">
        <v>137</v>
      </c>
      <c r="BM93" s="216" t="s">
        <v>138</v>
      </c>
    </row>
    <row r="94" s="2" customFormat="1">
      <c r="A94" s="39"/>
      <c r="B94" s="40"/>
      <c r="C94" s="41"/>
      <c r="D94" s="218" t="s">
        <v>139</v>
      </c>
      <c r="E94" s="41"/>
      <c r="F94" s="219" t="s">
        <v>140</v>
      </c>
      <c r="G94" s="41"/>
      <c r="H94" s="41"/>
      <c r="I94" s="220"/>
      <c r="J94" s="41"/>
      <c r="K94" s="41"/>
      <c r="L94" s="45"/>
      <c r="M94" s="221"/>
      <c r="N94" s="222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139</v>
      </c>
      <c r="AU94" s="18" t="s">
        <v>86</v>
      </c>
    </row>
    <row r="95" s="13" customFormat="1">
      <c r="A95" s="13"/>
      <c r="B95" s="223"/>
      <c r="C95" s="224"/>
      <c r="D95" s="225" t="s">
        <v>141</v>
      </c>
      <c r="E95" s="226" t="s">
        <v>19</v>
      </c>
      <c r="F95" s="227" t="s">
        <v>142</v>
      </c>
      <c r="G95" s="224"/>
      <c r="H95" s="228">
        <v>2</v>
      </c>
      <c r="I95" s="229"/>
      <c r="J95" s="224"/>
      <c r="K95" s="224"/>
      <c r="L95" s="230"/>
      <c r="M95" s="231"/>
      <c r="N95" s="232"/>
      <c r="O95" s="232"/>
      <c r="P95" s="232"/>
      <c r="Q95" s="232"/>
      <c r="R95" s="232"/>
      <c r="S95" s="232"/>
      <c r="T95" s="23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34" t="s">
        <v>141</v>
      </c>
      <c r="AU95" s="234" t="s">
        <v>86</v>
      </c>
      <c r="AV95" s="13" t="s">
        <v>86</v>
      </c>
      <c r="AW95" s="13" t="s">
        <v>37</v>
      </c>
      <c r="AX95" s="13" t="s">
        <v>83</v>
      </c>
      <c r="AY95" s="234" t="s">
        <v>129</v>
      </c>
    </row>
    <row r="96" s="2" customFormat="1" ht="24.15" customHeight="1">
      <c r="A96" s="39"/>
      <c r="B96" s="40"/>
      <c r="C96" s="205" t="s">
        <v>86</v>
      </c>
      <c r="D96" s="205" t="s">
        <v>132</v>
      </c>
      <c r="E96" s="206" t="s">
        <v>143</v>
      </c>
      <c r="F96" s="207" t="s">
        <v>144</v>
      </c>
      <c r="G96" s="208" t="s">
        <v>135</v>
      </c>
      <c r="H96" s="209">
        <v>2</v>
      </c>
      <c r="I96" s="210"/>
      <c r="J96" s="211">
        <f>ROUND(I96*H96,2)</f>
        <v>0</v>
      </c>
      <c r="K96" s="207" t="s">
        <v>136</v>
      </c>
      <c r="L96" s="45"/>
      <c r="M96" s="212" t="s">
        <v>19</v>
      </c>
      <c r="N96" s="213" t="s">
        <v>46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137</v>
      </c>
      <c r="AT96" s="216" t="s">
        <v>132</v>
      </c>
      <c r="AU96" s="216" t="s">
        <v>86</v>
      </c>
      <c r="AY96" s="18" t="s">
        <v>129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83</v>
      </c>
      <c r="BK96" s="217">
        <f>ROUND(I96*H96,2)</f>
        <v>0</v>
      </c>
      <c r="BL96" s="18" t="s">
        <v>137</v>
      </c>
      <c r="BM96" s="216" t="s">
        <v>145</v>
      </c>
    </row>
    <row r="97" s="2" customFormat="1">
      <c r="A97" s="39"/>
      <c r="B97" s="40"/>
      <c r="C97" s="41"/>
      <c r="D97" s="218" t="s">
        <v>139</v>
      </c>
      <c r="E97" s="41"/>
      <c r="F97" s="219" t="s">
        <v>146</v>
      </c>
      <c r="G97" s="41"/>
      <c r="H97" s="41"/>
      <c r="I97" s="220"/>
      <c r="J97" s="41"/>
      <c r="K97" s="41"/>
      <c r="L97" s="45"/>
      <c r="M97" s="221"/>
      <c r="N97" s="222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139</v>
      </c>
      <c r="AU97" s="18" t="s">
        <v>86</v>
      </c>
    </row>
    <row r="98" s="2" customFormat="1">
      <c r="A98" s="39"/>
      <c r="B98" s="40"/>
      <c r="C98" s="41"/>
      <c r="D98" s="225" t="s">
        <v>147</v>
      </c>
      <c r="E98" s="41"/>
      <c r="F98" s="235" t="s">
        <v>148</v>
      </c>
      <c r="G98" s="41"/>
      <c r="H98" s="41"/>
      <c r="I98" s="220"/>
      <c r="J98" s="41"/>
      <c r="K98" s="41"/>
      <c r="L98" s="45"/>
      <c r="M98" s="221"/>
      <c r="N98" s="222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147</v>
      </c>
      <c r="AU98" s="18" t="s">
        <v>86</v>
      </c>
    </row>
    <row r="99" s="13" customFormat="1">
      <c r="A99" s="13"/>
      <c r="B99" s="223"/>
      <c r="C99" s="224"/>
      <c r="D99" s="225" t="s">
        <v>141</v>
      </c>
      <c r="E99" s="226" t="s">
        <v>19</v>
      </c>
      <c r="F99" s="227" t="s">
        <v>142</v>
      </c>
      <c r="G99" s="224"/>
      <c r="H99" s="228">
        <v>2</v>
      </c>
      <c r="I99" s="229"/>
      <c r="J99" s="224"/>
      <c r="K99" s="224"/>
      <c r="L99" s="230"/>
      <c r="M99" s="231"/>
      <c r="N99" s="232"/>
      <c r="O99" s="232"/>
      <c r="P99" s="232"/>
      <c r="Q99" s="232"/>
      <c r="R99" s="232"/>
      <c r="S99" s="232"/>
      <c r="T99" s="23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34" t="s">
        <v>141</v>
      </c>
      <c r="AU99" s="234" t="s">
        <v>86</v>
      </c>
      <c r="AV99" s="13" t="s">
        <v>86</v>
      </c>
      <c r="AW99" s="13" t="s">
        <v>37</v>
      </c>
      <c r="AX99" s="13" t="s">
        <v>83</v>
      </c>
      <c r="AY99" s="234" t="s">
        <v>129</v>
      </c>
    </row>
    <row r="100" s="2" customFormat="1" ht="21.75" customHeight="1">
      <c r="A100" s="39"/>
      <c r="B100" s="40"/>
      <c r="C100" s="205" t="s">
        <v>149</v>
      </c>
      <c r="D100" s="205" t="s">
        <v>132</v>
      </c>
      <c r="E100" s="206" t="s">
        <v>150</v>
      </c>
      <c r="F100" s="207" t="s">
        <v>151</v>
      </c>
      <c r="G100" s="208" t="s">
        <v>135</v>
      </c>
      <c r="H100" s="209">
        <v>2</v>
      </c>
      <c r="I100" s="210"/>
      <c r="J100" s="211">
        <f>ROUND(I100*H100,2)</f>
        <v>0</v>
      </c>
      <c r="K100" s="207" t="s">
        <v>136</v>
      </c>
      <c r="L100" s="45"/>
      <c r="M100" s="212" t="s">
        <v>19</v>
      </c>
      <c r="N100" s="213" t="s">
        <v>46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137</v>
      </c>
      <c r="AT100" s="216" t="s">
        <v>132</v>
      </c>
      <c r="AU100" s="216" t="s">
        <v>86</v>
      </c>
      <c r="AY100" s="18" t="s">
        <v>129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83</v>
      </c>
      <c r="BK100" s="217">
        <f>ROUND(I100*H100,2)</f>
        <v>0</v>
      </c>
      <c r="BL100" s="18" t="s">
        <v>137</v>
      </c>
      <c r="BM100" s="216" t="s">
        <v>152</v>
      </c>
    </row>
    <row r="101" s="2" customFormat="1">
      <c r="A101" s="39"/>
      <c r="B101" s="40"/>
      <c r="C101" s="41"/>
      <c r="D101" s="218" t="s">
        <v>139</v>
      </c>
      <c r="E101" s="41"/>
      <c r="F101" s="219" t="s">
        <v>153</v>
      </c>
      <c r="G101" s="41"/>
      <c r="H101" s="41"/>
      <c r="I101" s="220"/>
      <c r="J101" s="41"/>
      <c r="K101" s="41"/>
      <c r="L101" s="45"/>
      <c r="M101" s="221"/>
      <c r="N101" s="222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139</v>
      </c>
      <c r="AU101" s="18" t="s">
        <v>86</v>
      </c>
    </row>
    <row r="102" s="13" customFormat="1">
      <c r="A102" s="13"/>
      <c r="B102" s="223"/>
      <c r="C102" s="224"/>
      <c r="D102" s="225" t="s">
        <v>141</v>
      </c>
      <c r="E102" s="226" t="s">
        <v>19</v>
      </c>
      <c r="F102" s="227" t="s">
        <v>142</v>
      </c>
      <c r="G102" s="224"/>
      <c r="H102" s="228">
        <v>2</v>
      </c>
      <c r="I102" s="229"/>
      <c r="J102" s="224"/>
      <c r="K102" s="224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141</v>
      </c>
      <c r="AU102" s="234" t="s">
        <v>86</v>
      </c>
      <c r="AV102" s="13" t="s">
        <v>86</v>
      </c>
      <c r="AW102" s="13" t="s">
        <v>37</v>
      </c>
      <c r="AX102" s="13" t="s">
        <v>83</v>
      </c>
      <c r="AY102" s="234" t="s">
        <v>129</v>
      </c>
    </row>
    <row r="103" s="2" customFormat="1" ht="24.15" customHeight="1">
      <c r="A103" s="39"/>
      <c r="B103" s="40"/>
      <c r="C103" s="205" t="s">
        <v>137</v>
      </c>
      <c r="D103" s="205" t="s">
        <v>132</v>
      </c>
      <c r="E103" s="206" t="s">
        <v>154</v>
      </c>
      <c r="F103" s="207" t="s">
        <v>155</v>
      </c>
      <c r="G103" s="208" t="s">
        <v>156</v>
      </c>
      <c r="H103" s="209">
        <v>120</v>
      </c>
      <c r="I103" s="210"/>
      <c r="J103" s="211">
        <f>ROUND(I103*H103,2)</f>
        <v>0</v>
      </c>
      <c r="K103" s="207" t="s">
        <v>136</v>
      </c>
      <c r="L103" s="45"/>
      <c r="M103" s="212" t="s">
        <v>19</v>
      </c>
      <c r="N103" s="213" t="s">
        <v>46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137</v>
      </c>
      <c r="AT103" s="216" t="s">
        <v>132</v>
      </c>
      <c r="AU103" s="216" t="s">
        <v>86</v>
      </c>
      <c r="AY103" s="18" t="s">
        <v>129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83</v>
      </c>
      <c r="BK103" s="217">
        <f>ROUND(I103*H103,2)</f>
        <v>0</v>
      </c>
      <c r="BL103" s="18" t="s">
        <v>137</v>
      </c>
      <c r="BM103" s="216" t="s">
        <v>157</v>
      </c>
    </row>
    <row r="104" s="2" customFormat="1">
      <c r="A104" s="39"/>
      <c r="B104" s="40"/>
      <c r="C104" s="41"/>
      <c r="D104" s="218" t="s">
        <v>139</v>
      </c>
      <c r="E104" s="41"/>
      <c r="F104" s="219" t="s">
        <v>158</v>
      </c>
      <c r="G104" s="41"/>
      <c r="H104" s="41"/>
      <c r="I104" s="220"/>
      <c r="J104" s="41"/>
      <c r="K104" s="41"/>
      <c r="L104" s="45"/>
      <c r="M104" s="221"/>
      <c r="N104" s="222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139</v>
      </c>
      <c r="AU104" s="18" t="s">
        <v>86</v>
      </c>
    </row>
    <row r="105" s="2" customFormat="1">
      <c r="A105" s="39"/>
      <c r="B105" s="40"/>
      <c r="C105" s="41"/>
      <c r="D105" s="225" t="s">
        <v>147</v>
      </c>
      <c r="E105" s="41"/>
      <c r="F105" s="235" t="s">
        <v>148</v>
      </c>
      <c r="G105" s="41"/>
      <c r="H105" s="41"/>
      <c r="I105" s="220"/>
      <c r="J105" s="41"/>
      <c r="K105" s="41"/>
      <c r="L105" s="45"/>
      <c r="M105" s="221"/>
      <c r="N105" s="222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147</v>
      </c>
      <c r="AU105" s="18" t="s">
        <v>86</v>
      </c>
    </row>
    <row r="106" s="13" customFormat="1">
      <c r="A106" s="13"/>
      <c r="B106" s="223"/>
      <c r="C106" s="224"/>
      <c r="D106" s="225" t="s">
        <v>141</v>
      </c>
      <c r="E106" s="226" t="s">
        <v>19</v>
      </c>
      <c r="F106" s="227" t="s">
        <v>159</v>
      </c>
      <c r="G106" s="224"/>
      <c r="H106" s="228">
        <v>120</v>
      </c>
      <c r="I106" s="229"/>
      <c r="J106" s="224"/>
      <c r="K106" s="224"/>
      <c r="L106" s="230"/>
      <c r="M106" s="231"/>
      <c r="N106" s="232"/>
      <c r="O106" s="232"/>
      <c r="P106" s="232"/>
      <c r="Q106" s="232"/>
      <c r="R106" s="232"/>
      <c r="S106" s="232"/>
      <c r="T106" s="233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34" t="s">
        <v>141</v>
      </c>
      <c r="AU106" s="234" t="s">
        <v>86</v>
      </c>
      <c r="AV106" s="13" t="s">
        <v>86</v>
      </c>
      <c r="AW106" s="13" t="s">
        <v>37</v>
      </c>
      <c r="AX106" s="13" t="s">
        <v>83</v>
      </c>
      <c r="AY106" s="234" t="s">
        <v>129</v>
      </c>
    </row>
    <row r="107" s="2" customFormat="1" ht="16.5" customHeight="1">
      <c r="A107" s="39"/>
      <c r="B107" s="40"/>
      <c r="C107" s="205" t="s">
        <v>160</v>
      </c>
      <c r="D107" s="205" t="s">
        <v>132</v>
      </c>
      <c r="E107" s="206" t="s">
        <v>161</v>
      </c>
      <c r="F107" s="207" t="s">
        <v>162</v>
      </c>
      <c r="G107" s="208" t="s">
        <v>156</v>
      </c>
      <c r="H107" s="209">
        <v>850</v>
      </c>
      <c r="I107" s="210"/>
      <c r="J107" s="211">
        <f>ROUND(I107*H107,2)</f>
        <v>0</v>
      </c>
      <c r="K107" s="207" t="s">
        <v>136</v>
      </c>
      <c r="L107" s="45"/>
      <c r="M107" s="212" t="s">
        <v>19</v>
      </c>
      <c r="N107" s="213" t="s">
        <v>46</v>
      </c>
      <c r="O107" s="85"/>
      <c r="P107" s="214">
        <f>O107*H107</f>
        <v>0</v>
      </c>
      <c r="Q107" s="214">
        <v>0</v>
      </c>
      <c r="R107" s="214">
        <f>Q107*H107</f>
        <v>0</v>
      </c>
      <c r="S107" s="214">
        <v>0</v>
      </c>
      <c r="T107" s="215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6" t="s">
        <v>137</v>
      </c>
      <c r="AT107" s="216" t="s">
        <v>132</v>
      </c>
      <c r="AU107" s="216" t="s">
        <v>86</v>
      </c>
      <c r="AY107" s="18" t="s">
        <v>129</v>
      </c>
      <c r="BE107" s="217">
        <f>IF(N107="základní",J107,0)</f>
        <v>0</v>
      </c>
      <c r="BF107" s="217">
        <f>IF(N107="snížená",J107,0)</f>
        <v>0</v>
      </c>
      <c r="BG107" s="217">
        <f>IF(N107="zákl. přenesená",J107,0)</f>
        <v>0</v>
      </c>
      <c r="BH107" s="217">
        <f>IF(N107="sníž. přenesená",J107,0)</f>
        <v>0</v>
      </c>
      <c r="BI107" s="217">
        <f>IF(N107="nulová",J107,0)</f>
        <v>0</v>
      </c>
      <c r="BJ107" s="18" t="s">
        <v>83</v>
      </c>
      <c r="BK107" s="217">
        <f>ROUND(I107*H107,2)</f>
        <v>0</v>
      </c>
      <c r="BL107" s="18" t="s">
        <v>137</v>
      </c>
      <c r="BM107" s="216" t="s">
        <v>163</v>
      </c>
    </row>
    <row r="108" s="2" customFormat="1">
      <c r="A108" s="39"/>
      <c r="B108" s="40"/>
      <c r="C108" s="41"/>
      <c r="D108" s="218" t="s">
        <v>139</v>
      </c>
      <c r="E108" s="41"/>
      <c r="F108" s="219" t="s">
        <v>164</v>
      </c>
      <c r="G108" s="41"/>
      <c r="H108" s="41"/>
      <c r="I108" s="220"/>
      <c r="J108" s="41"/>
      <c r="K108" s="41"/>
      <c r="L108" s="45"/>
      <c r="M108" s="221"/>
      <c r="N108" s="222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139</v>
      </c>
      <c r="AU108" s="18" t="s">
        <v>86</v>
      </c>
    </row>
    <row r="109" s="13" customFormat="1">
      <c r="A109" s="13"/>
      <c r="B109" s="223"/>
      <c r="C109" s="224"/>
      <c r="D109" s="225" t="s">
        <v>141</v>
      </c>
      <c r="E109" s="226" t="s">
        <v>19</v>
      </c>
      <c r="F109" s="227" t="s">
        <v>165</v>
      </c>
      <c r="G109" s="224"/>
      <c r="H109" s="228">
        <v>390</v>
      </c>
      <c r="I109" s="229"/>
      <c r="J109" s="224"/>
      <c r="K109" s="224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141</v>
      </c>
      <c r="AU109" s="234" t="s">
        <v>86</v>
      </c>
      <c r="AV109" s="13" t="s">
        <v>86</v>
      </c>
      <c r="AW109" s="13" t="s">
        <v>37</v>
      </c>
      <c r="AX109" s="13" t="s">
        <v>75</v>
      </c>
      <c r="AY109" s="234" t="s">
        <v>129</v>
      </c>
    </row>
    <row r="110" s="13" customFormat="1">
      <c r="A110" s="13"/>
      <c r="B110" s="223"/>
      <c r="C110" s="224"/>
      <c r="D110" s="225" t="s">
        <v>141</v>
      </c>
      <c r="E110" s="226" t="s">
        <v>19</v>
      </c>
      <c r="F110" s="227" t="s">
        <v>166</v>
      </c>
      <c r="G110" s="224"/>
      <c r="H110" s="228">
        <v>240</v>
      </c>
      <c r="I110" s="229"/>
      <c r="J110" s="224"/>
      <c r="K110" s="224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141</v>
      </c>
      <c r="AU110" s="234" t="s">
        <v>86</v>
      </c>
      <c r="AV110" s="13" t="s">
        <v>86</v>
      </c>
      <c r="AW110" s="13" t="s">
        <v>37</v>
      </c>
      <c r="AX110" s="13" t="s">
        <v>75</v>
      </c>
      <c r="AY110" s="234" t="s">
        <v>129</v>
      </c>
    </row>
    <row r="111" s="13" customFormat="1">
      <c r="A111" s="13"/>
      <c r="B111" s="223"/>
      <c r="C111" s="224"/>
      <c r="D111" s="225" t="s">
        <v>141</v>
      </c>
      <c r="E111" s="226" t="s">
        <v>19</v>
      </c>
      <c r="F111" s="227" t="s">
        <v>167</v>
      </c>
      <c r="G111" s="224"/>
      <c r="H111" s="228">
        <v>220</v>
      </c>
      <c r="I111" s="229"/>
      <c r="J111" s="224"/>
      <c r="K111" s="224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141</v>
      </c>
      <c r="AU111" s="234" t="s">
        <v>86</v>
      </c>
      <c r="AV111" s="13" t="s">
        <v>86</v>
      </c>
      <c r="AW111" s="13" t="s">
        <v>37</v>
      </c>
      <c r="AX111" s="13" t="s">
        <v>75</v>
      </c>
      <c r="AY111" s="234" t="s">
        <v>129</v>
      </c>
    </row>
    <row r="112" s="14" customFormat="1">
      <c r="A112" s="14"/>
      <c r="B112" s="236"/>
      <c r="C112" s="237"/>
      <c r="D112" s="225" t="s">
        <v>141</v>
      </c>
      <c r="E112" s="238" t="s">
        <v>19</v>
      </c>
      <c r="F112" s="239" t="s">
        <v>168</v>
      </c>
      <c r="G112" s="237"/>
      <c r="H112" s="240">
        <v>850</v>
      </c>
      <c r="I112" s="241"/>
      <c r="J112" s="237"/>
      <c r="K112" s="237"/>
      <c r="L112" s="242"/>
      <c r="M112" s="243"/>
      <c r="N112" s="244"/>
      <c r="O112" s="244"/>
      <c r="P112" s="244"/>
      <c r="Q112" s="244"/>
      <c r="R112" s="244"/>
      <c r="S112" s="244"/>
      <c r="T112" s="245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6" t="s">
        <v>141</v>
      </c>
      <c r="AU112" s="246" t="s">
        <v>86</v>
      </c>
      <c r="AV112" s="14" t="s">
        <v>137</v>
      </c>
      <c r="AW112" s="14" t="s">
        <v>37</v>
      </c>
      <c r="AX112" s="14" t="s">
        <v>83</v>
      </c>
      <c r="AY112" s="246" t="s">
        <v>129</v>
      </c>
    </row>
    <row r="113" s="2" customFormat="1" ht="16.5" customHeight="1">
      <c r="A113" s="39"/>
      <c r="B113" s="40"/>
      <c r="C113" s="205" t="s">
        <v>169</v>
      </c>
      <c r="D113" s="205" t="s">
        <v>132</v>
      </c>
      <c r="E113" s="206" t="s">
        <v>170</v>
      </c>
      <c r="F113" s="207" t="s">
        <v>171</v>
      </c>
      <c r="G113" s="208" t="s">
        <v>172</v>
      </c>
      <c r="H113" s="209">
        <v>170</v>
      </c>
      <c r="I113" s="210"/>
      <c r="J113" s="211">
        <f>ROUND(I113*H113,2)</f>
        <v>0</v>
      </c>
      <c r="K113" s="207" t="s">
        <v>136</v>
      </c>
      <c r="L113" s="45"/>
      <c r="M113" s="212" t="s">
        <v>19</v>
      </c>
      <c r="N113" s="213" t="s">
        <v>46</v>
      </c>
      <c r="O113" s="85"/>
      <c r="P113" s="214">
        <f>O113*H113</f>
        <v>0</v>
      </c>
      <c r="Q113" s="214">
        <v>0</v>
      </c>
      <c r="R113" s="214">
        <f>Q113*H113</f>
        <v>0</v>
      </c>
      <c r="S113" s="214">
        <v>0</v>
      </c>
      <c r="T113" s="215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6" t="s">
        <v>137</v>
      </c>
      <c r="AT113" s="216" t="s">
        <v>132</v>
      </c>
      <c r="AU113" s="216" t="s">
        <v>86</v>
      </c>
      <c r="AY113" s="18" t="s">
        <v>129</v>
      </c>
      <c r="BE113" s="217">
        <f>IF(N113="základní",J113,0)</f>
        <v>0</v>
      </c>
      <c r="BF113" s="217">
        <f>IF(N113="snížená",J113,0)</f>
        <v>0</v>
      </c>
      <c r="BG113" s="217">
        <f>IF(N113="zákl. přenesená",J113,0)</f>
        <v>0</v>
      </c>
      <c r="BH113" s="217">
        <f>IF(N113="sníž. přenesená",J113,0)</f>
        <v>0</v>
      </c>
      <c r="BI113" s="217">
        <f>IF(N113="nulová",J113,0)</f>
        <v>0</v>
      </c>
      <c r="BJ113" s="18" t="s">
        <v>83</v>
      </c>
      <c r="BK113" s="217">
        <f>ROUND(I113*H113,2)</f>
        <v>0</v>
      </c>
      <c r="BL113" s="18" t="s">
        <v>137</v>
      </c>
      <c r="BM113" s="216" t="s">
        <v>173</v>
      </c>
    </row>
    <row r="114" s="2" customFormat="1">
      <c r="A114" s="39"/>
      <c r="B114" s="40"/>
      <c r="C114" s="41"/>
      <c r="D114" s="218" t="s">
        <v>139</v>
      </c>
      <c r="E114" s="41"/>
      <c r="F114" s="219" t="s">
        <v>174</v>
      </c>
      <c r="G114" s="41"/>
      <c r="H114" s="41"/>
      <c r="I114" s="220"/>
      <c r="J114" s="41"/>
      <c r="K114" s="41"/>
      <c r="L114" s="45"/>
      <c r="M114" s="221"/>
      <c r="N114" s="222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139</v>
      </c>
      <c r="AU114" s="18" t="s">
        <v>86</v>
      </c>
    </row>
    <row r="115" s="13" customFormat="1">
      <c r="A115" s="13"/>
      <c r="B115" s="223"/>
      <c r="C115" s="224"/>
      <c r="D115" s="225" t="s">
        <v>141</v>
      </c>
      <c r="E115" s="226" t="s">
        <v>19</v>
      </c>
      <c r="F115" s="227" t="s">
        <v>175</v>
      </c>
      <c r="G115" s="224"/>
      <c r="H115" s="228">
        <v>390</v>
      </c>
      <c r="I115" s="229"/>
      <c r="J115" s="224"/>
      <c r="K115" s="224"/>
      <c r="L115" s="230"/>
      <c r="M115" s="231"/>
      <c r="N115" s="232"/>
      <c r="O115" s="232"/>
      <c r="P115" s="232"/>
      <c r="Q115" s="232"/>
      <c r="R115" s="232"/>
      <c r="S115" s="232"/>
      <c r="T115" s="23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34" t="s">
        <v>141</v>
      </c>
      <c r="AU115" s="234" t="s">
        <v>86</v>
      </c>
      <c r="AV115" s="13" t="s">
        <v>86</v>
      </c>
      <c r="AW115" s="13" t="s">
        <v>37</v>
      </c>
      <c r="AX115" s="13" t="s">
        <v>75</v>
      </c>
      <c r="AY115" s="234" t="s">
        <v>129</v>
      </c>
    </row>
    <row r="116" s="13" customFormat="1">
      <c r="A116" s="13"/>
      <c r="B116" s="223"/>
      <c r="C116" s="224"/>
      <c r="D116" s="225" t="s">
        <v>141</v>
      </c>
      <c r="E116" s="226" t="s">
        <v>19</v>
      </c>
      <c r="F116" s="227" t="s">
        <v>176</v>
      </c>
      <c r="G116" s="224"/>
      <c r="H116" s="228">
        <v>240</v>
      </c>
      <c r="I116" s="229"/>
      <c r="J116" s="224"/>
      <c r="K116" s="224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141</v>
      </c>
      <c r="AU116" s="234" t="s">
        <v>86</v>
      </c>
      <c r="AV116" s="13" t="s">
        <v>86</v>
      </c>
      <c r="AW116" s="13" t="s">
        <v>37</v>
      </c>
      <c r="AX116" s="13" t="s">
        <v>75</v>
      </c>
      <c r="AY116" s="234" t="s">
        <v>129</v>
      </c>
    </row>
    <row r="117" s="13" customFormat="1">
      <c r="A117" s="13"/>
      <c r="B117" s="223"/>
      <c r="C117" s="224"/>
      <c r="D117" s="225" t="s">
        <v>141</v>
      </c>
      <c r="E117" s="226" t="s">
        <v>19</v>
      </c>
      <c r="F117" s="227" t="s">
        <v>177</v>
      </c>
      <c r="G117" s="224"/>
      <c r="H117" s="228">
        <v>220</v>
      </c>
      <c r="I117" s="229"/>
      <c r="J117" s="224"/>
      <c r="K117" s="224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141</v>
      </c>
      <c r="AU117" s="234" t="s">
        <v>86</v>
      </c>
      <c r="AV117" s="13" t="s">
        <v>86</v>
      </c>
      <c r="AW117" s="13" t="s">
        <v>37</v>
      </c>
      <c r="AX117" s="13" t="s">
        <v>75</v>
      </c>
      <c r="AY117" s="234" t="s">
        <v>129</v>
      </c>
    </row>
    <row r="118" s="15" customFormat="1">
      <c r="A118" s="15"/>
      <c r="B118" s="247"/>
      <c r="C118" s="248"/>
      <c r="D118" s="225" t="s">
        <v>141</v>
      </c>
      <c r="E118" s="249" t="s">
        <v>19</v>
      </c>
      <c r="F118" s="250" t="s">
        <v>178</v>
      </c>
      <c r="G118" s="248"/>
      <c r="H118" s="251">
        <v>850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7" t="s">
        <v>141</v>
      </c>
      <c r="AU118" s="257" t="s">
        <v>86</v>
      </c>
      <c r="AV118" s="15" t="s">
        <v>149</v>
      </c>
      <c r="AW118" s="15" t="s">
        <v>37</v>
      </c>
      <c r="AX118" s="15" t="s">
        <v>75</v>
      </c>
      <c r="AY118" s="257" t="s">
        <v>129</v>
      </c>
    </row>
    <row r="119" s="13" customFormat="1">
      <c r="A119" s="13"/>
      <c r="B119" s="223"/>
      <c r="C119" s="224"/>
      <c r="D119" s="225" t="s">
        <v>141</v>
      </c>
      <c r="E119" s="226" t="s">
        <v>19</v>
      </c>
      <c r="F119" s="227" t="s">
        <v>179</v>
      </c>
      <c r="G119" s="224"/>
      <c r="H119" s="228">
        <v>170</v>
      </c>
      <c r="I119" s="229"/>
      <c r="J119" s="224"/>
      <c r="K119" s="224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141</v>
      </c>
      <c r="AU119" s="234" t="s">
        <v>86</v>
      </c>
      <c r="AV119" s="13" t="s">
        <v>86</v>
      </c>
      <c r="AW119" s="13" t="s">
        <v>37</v>
      </c>
      <c r="AX119" s="13" t="s">
        <v>83</v>
      </c>
      <c r="AY119" s="234" t="s">
        <v>129</v>
      </c>
    </row>
    <row r="120" s="12" customFormat="1" ht="22.8" customHeight="1">
      <c r="A120" s="12"/>
      <c r="B120" s="189"/>
      <c r="C120" s="190"/>
      <c r="D120" s="191" t="s">
        <v>74</v>
      </c>
      <c r="E120" s="203" t="s">
        <v>180</v>
      </c>
      <c r="F120" s="203" t="s">
        <v>181</v>
      </c>
      <c r="G120" s="190"/>
      <c r="H120" s="190"/>
      <c r="I120" s="193"/>
      <c r="J120" s="204">
        <f>BK120</f>
        <v>0</v>
      </c>
      <c r="K120" s="190"/>
      <c r="L120" s="195"/>
      <c r="M120" s="196"/>
      <c r="N120" s="197"/>
      <c r="O120" s="197"/>
      <c r="P120" s="198">
        <f>SUM(P121:P140)</f>
        <v>0</v>
      </c>
      <c r="Q120" s="197"/>
      <c r="R120" s="198">
        <f>SUM(R121:R140)</f>
        <v>1.1384620000000001</v>
      </c>
      <c r="S120" s="197"/>
      <c r="T120" s="199">
        <f>SUM(T121:T140)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0" t="s">
        <v>83</v>
      </c>
      <c r="AT120" s="201" t="s">
        <v>74</v>
      </c>
      <c r="AU120" s="201" t="s">
        <v>83</v>
      </c>
      <c r="AY120" s="200" t="s">
        <v>129</v>
      </c>
      <c r="BK120" s="202">
        <f>SUM(BK121:BK140)</f>
        <v>0</v>
      </c>
    </row>
    <row r="121" s="2" customFormat="1" ht="24.15" customHeight="1">
      <c r="A121" s="39"/>
      <c r="B121" s="40"/>
      <c r="C121" s="205" t="s">
        <v>182</v>
      </c>
      <c r="D121" s="205" t="s">
        <v>132</v>
      </c>
      <c r="E121" s="206" t="s">
        <v>183</v>
      </c>
      <c r="F121" s="207" t="s">
        <v>184</v>
      </c>
      <c r="G121" s="208" t="s">
        <v>156</v>
      </c>
      <c r="H121" s="209">
        <v>850</v>
      </c>
      <c r="I121" s="210"/>
      <c r="J121" s="211">
        <f>ROUND(I121*H121,2)</f>
        <v>0</v>
      </c>
      <c r="K121" s="207" t="s">
        <v>136</v>
      </c>
      <c r="L121" s="45"/>
      <c r="M121" s="212" t="s">
        <v>19</v>
      </c>
      <c r="N121" s="213" t="s">
        <v>46</v>
      </c>
      <c r="O121" s="85"/>
      <c r="P121" s="214">
        <f>O121*H121</f>
        <v>0</v>
      </c>
      <c r="Q121" s="214">
        <v>0</v>
      </c>
      <c r="R121" s="214">
        <f>Q121*H121</f>
        <v>0</v>
      </c>
      <c r="S121" s="214">
        <v>0</v>
      </c>
      <c r="T121" s="215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6" t="s">
        <v>137</v>
      </c>
      <c r="AT121" s="216" t="s">
        <v>132</v>
      </c>
      <c r="AU121" s="216" t="s">
        <v>86</v>
      </c>
      <c r="AY121" s="18" t="s">
        <v>129</v>
      </c>
      <c r="BE121" s="217">
        <f>IF(N121="základní",J121,0)</f>
        <v>0</v>
      </c>
      <c r="BF121" s="217">
        <f>IF(N121="snížená",J121,0)</f>
        <v>0</v>
      </c>
      <c r="BG121" s="217">
        <f>IF(N121="zákl. přenesená",J121,0)</f>
        <v>0</v>
      </c>
      <c r="BH121" s="217">
        <f>IF(N121="sníž. přenesená",J121,0)</f>
        <v>0</v>
      </c>
      <c r="BI121" s="217">
        <f>IF(N121="nulová",J121,0)</f>
        <v>0</v>
      </c>
      <c r="BJ121" s="18" t="s">
        <v>83</v>
      </c>
      <c r="BK121" s="217">
        <f>ROUND(I121*H121,2)</f>
        <v>0</v>
      </c>
      <c r="BL121" s="18" t="s">
        <v>137</v>
      </c>
      <c r="BM121" s="216" t="s">
        <v>185</v>
      </c>
    </row>
    <row r="122" s="2" customFormat="1">
      <c r="A122" s="39"/>
      <c r="B122" s="40"/>
      <c r="C122" s="41"/>
      <c r="D122" s="218" t="s">
        <v>139</v>
      </c>
      <c r="E122" s="41"/>
      <c r="F122" s="219" t="s">
        <v>186</v>
      </c>
      <c r="G122" s="41"/>
      <c r="H122" s="41"/>
      <c r="I122" s="220"/>
      <c r="J122" s="41"/>
      <c r="K122" s="41"/>
      <c r="L122" s="45"/>
      <c r="M122" s="221"/>
      <c r="N122" s="222"/>
      <c r="O122" s="85"/>
      <c r="P122" s="85"/>
      <c r="Q122" s="85"/>
      <c r="R122" s="85"/>
      <c r="S122" s="85"/>
      <c r="T122" s="86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139</v>
      </c>
      <c r="AU122" s="18" t="s">
        <v>86</v>
      </c>
    </row>
    <row r="123" s="13" customFormat="1">
      <c r="A123" s="13"/>
      <c r="B123" s="223"/>
      <c r="C123" s="224"/>
      <c r="D123" s="225" t="s">
        <v>141</v>
      </c>
      <c r="E123" s="226" t="s">
        <v>19</v>
      </c>
      <c r="F123" s="227" t="s">
        <v>187</v>
      </c>
      <c r="G123" s="224"/>
      <c r="H123" s="228">
        <v>390</v>
      </c>
      <c r="I123" s="229"/>
      <c r="J123" s="224"/>
      <c r="K123" s="224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141</v>
      </c>
      <c r="AU123" s="234" t="s">
        <v>86</v>
      </c>
      <c r="AV123" s="13" t="s">
        <v>86</v>
      </c>
      <c r="AW123" s="13" t="s">
        <v>37</v>
      </c>
      <c r="AX123" s="13" t="s">
        <v>75</v>
      </c>
      <c r="AY123" s="234" t="s">
        <v>129</v>
      </c>
    </row>
    <row r="124" s="13" customFormat="1">
      <c r="A124" s="13"/>
      <c r="B124" s="223"/>
      <c r="C124" s="224"/>
      <c r="D124" s="225" t="s">
        <v>141</v>
      </c>
      <c r="E124" s="226" t="s">
        <v>19</v>
      </c>
      <c r="F124" s="227" t="s">
        <v>188</v>
      </c>
      <c r="G124" s="224"/>
      <c r="H124" s="228">
        <v>240</v>
      </c>
      <c r="I124" s="229"/>
      <c r="J124" s="224"/>
      <c r="K124" s="224"/>
      <c r="L124" s="230"/>
      <c r="M124" s="231"/>
      <c r="N124" s="232"/>
      <c r="O124" s="232"/>
      <c r="P124" s="232"/>
      <c r="Q124" s="232"/>
      <c r="R124" s="232"/>
      <c r="S124" s="232"/>
      <c r="T124" s="23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4" t="s">
        <v>141</v>
      </c>
      <c r="AU124" s="234" t="s">
        <v>86</v>
      </c>
      <c r="AV124" s="13" t="s">
        <v>86</v>
      </c>
      <c r="AW124" s="13" t="s">
        <v>37</v>
      </c>
      <c r="AX124" s="13" t="s">
        <v>75</v>
      </c>
      <c r="AY124" s="234" t="s">
        <v>129</v>
      </c>
    </row>
    <row r="125" s="13" customFormat="1">
      <c r="A125" s="13"/>
      <c r="B125" s="223"/>
      <c r="C125" s="224"/>
      <c r="D125" s="225" t="s">
        <v>141</v>
      </c>
      <c r="E125" s="226" t="s">
        <v>19</v>
      </c>
      <c r="F125" s="227" t="s">
        <v>189</v>
      </c>
      <c r="G125" s="224"/>
      <c r="H125" s="228">
        <v>220</v>
      </c>
      <c r="I125" s="229"/>
      <c r="J125" s="224"/>
      <c r="K125" s="224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141</v>
      </c>
      <c r="AU125" s="234" t="s">
        <v>86</v>
      </c>
      <c r="AV125" s="13" t="s">
        <v>86</v>
      </c>
      <c r="AW125" s="13" t="s">
        <v>37</v>
      </c>
      <c r="AX125" s="13" t="s">
        <v>75</v>
      </c>
      <c r="AY125" s="234" t="s">
        <v>129</v>
      </c>
    </row>
    <row r="126" s="14" customFormat="1">
      <c r="A126" s="14"/>
      <c r="B126" s="236"/>
      <c r="C126" s="237"/>
      <c r="D126" s="225" t="s">
        <v>141</v>
      </c>
      <c r="E126" s="238" t="s">
        <v>19</v>
      </c>
      <c r="F126" s="239" t="s">
        <v>168</v>
      </c>
      <c r="G126" s="237"/>
      <c r="H126" s="240">
        <v>850</v>
      </c>
      <c r="I126" s="241"/>
      <c r="J126" s="237"/>
      <c r="K126" s="237"/>
      <c r="L126" s="242"/>
      <c r="M126" s="243"/>
      <c r="N126" s="244"/>
      <c r="O126" s="244"/>
      <c r="P126" s="244"/>
      <c r="Q126" s="244"/>
      <c r="R126" s="244"/>
      <c r="S126" s="244"/>
      <c r="T126" s="245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6" t="s">
        <v>141</v>
      </c>
      <c r="AU126" s="246" t="s">
        <v>86</v>
      </c>
      <c r="AV126" s="14" t="s">
        <v>137</v>
      </c>
      <c r="AW126" s="14" t="s">
        <v>37</v>
      </c>
      <c r="AX126" s="14" t="s">
        <v>83</v>
      </c>
      <c r="AY126" s="246" t="s">
        <v>129</v>
      </c>
    </row>
    <row r="127" s="2" customFormat="1" ht="16.5" customHeight="1">
      <c r="A127" s="39"/>
      <c r="B127" s="40"/>
      <c r="C127" s="205" t="s">
        <v>190</v>
      </c>
      <c r="D127" s="205" t="s">
        <v>132</v>
      </c>
      <c r="E127" s="206" t="s">
        <v>191</v>
      </c>
      <c r="F127" s="207" t="s">
        <v>192</v>
      </c>
      <c r="G127" s="208" t="s">
        <v>156</v>
      </c>
      <c r="H127" s="209">
        <v>850</v>
      </c>
      <c r="I127" s="210"/>
      <c r="J127" s="211">
        <f>ROUND(I127*H127,2)</f>
        <v>0</v>
      </c>
      <c r="K127" s="207" t="s">
        <v>136</v>
      </c>
      <c r="L127" s="45"/>
      <c r="M127" s="212" t="s">
        <v>19</v>
      </c>
      <c r="N127" s="213" t="s">
        <v>46</v>
      </c>
      <c r="O127" s="85"/>
      <c r="P127" s="214">
        <f>O127*H127</f>
        <v>0</v>
      </c>
      <c r="Q127" s="214">
        <v>0.0012727000000000001</v>
      </c>
      <c r="R127" s="214">
        <f>Q127*H127</f>
        <v>1.0817950000000001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137</v>
      </c>
      <c r="AT127" s="216" t="s">
        <v>132</v>
      </c>
      <c r="AU127" s="216" t="s">
        <v>86</v>
      </c>
      <c r="AY127" s="18" t="s">
        <v>129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83</v>
      </c>
      <c r="BK127" s="217">
        <f>ROUND(I127*H127,2)</f>
        <v>0</v>
      </c>
      <c r="BL127" s="18" t="s">
        <v>137</v>
      </c>
      <c r="BM127" s="216" t="s">
        <v>193</v>
      </c>
    </row>
    <row r="128" s="2" customFormat="1">
      <c r="A128" s="39"/>
      <c r="B128" s="40"/>
      <c r="C128" s="41"/>
      <c r="D128" s="218" t="s">
        <v>139</v>
      </c>
      <c r="E128" s="41"/>
      <c r="F128" s="219" t="s">
        <v>194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139</v>
      </c>
      <c r="AU128" s="18" t="s">
        <v>86</v>
      </c>
    </row>
    <row r="129" s="2" customFormat="1">
      <c r="A129" s="39"/>
      <c r="B129" s="40"/>
      <c r="C129" s="41"/>
      <c r="D129" s="225" t="s">
        <v>147</v>
      </c>
      <c r="E129" s="41"/>
      <c r="F129" s="235" t="s">
        <v>195</v>
      </c>
      <c r="G129" s="41"/>
      <c r="H129" s="41"/>
      <c r="I129" s="220"/>
      <c r="J129" s="41"/>
      <c r="K129" s="41"/>
      <c r="L129" s="45"/>
      <c r="M129" s="221"/>
      <c r="N129" s="222"/>
      <c r="O129" s="85"/>
      <c r="P129" s="85"/>
      <c r="Q129" s="85"/>
      <c r="R129" s="85"/>
      <c r="S129" s="85"/>
      <c r="T129" s="86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147</v>
      </c>
      <c r="AU129" s="18" t="s">
        <v>86</v>
      </c>
    </row>
    <row r="130" s="13" customFormat="1">
      <c r="A130" s="13"/>
      <c r="B130" s="223"/>
      <c r="C130" s="224"/>
      <c r="D130" s="225" t="s">
        <v>141</v>
      </c>
      <c r="E130" s="226" t="s">
        <v>19</v>
      </c>
      <c r="F130" s="227" t="s">
        <v>196</v>
      </c>
      <c r="G130" s="224"/>
      <c r="H130" s="228">
        <v>390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141</v>
      </c>
      <c r="AU130" s="234" t="s">
        <v>86</v>
      </c>
      <c r="AV130" s="13" t="s">
        <v>86</v>
      </c>
      <c r="AW130" s="13" t="s">
        <v>37</v>
      </c>
      <c r="AX130" s="13" t="s">
        <v>75</v>
      </c>
      <c r="AY130" s="234" t="s">
        <v>129</v>
      </c>
    </row>
    <row r="131" s="13" customFormat="1">
      <c r="A131" s="13"/>
      <c r="B131" s="223"/>
      <c r="C131" s="224"/>
      <c r="D131" s="225" t="s">
        <v>141</v>
      </c>
      <c r="E131" s="226" t="s">
        <v>19</v>
      </c>
      <c r="F131" s="227" t="s">
        <v>197</v>
      </c>
      <c r="G131" s="224"/>
      <c r="H131" s="228">
        <v>240</v>
      </c>
      <c r="I131" s="229"/>
      <c r="J131" s="224"/>
      <c r="K131" s="224"/>
      <c r="L131" s="230"/>
      <c r="M131" s="231"/>
      <c r="N131" s="232"/>
      <c r="O131" s="232"/>
      <c r="P131" s="232"/>
      <c r="Q131" s="232"/>
      <c r="R131" s="232"/>
      <c r="S131" s="232"/>
      <c r="T131" s="233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4" t="s">
        <v>141</v>
      </c>
      <c r="AU131" s="234" t="s">
        <v>86</v>
      </c>
      <c r="AV131" s="13" t="s">
        <v>86</v>
      </c>
      <c r="AW131" s="13" t="s">
        <v>37</v>
      </c>
      <c r="AX131" s="13" t="s">
        <v>75</v>
      </c>
      <c r="AY131" s="234" t="s">
        <v>129</v>
      </c>
    </row>
    <row r="132" s="13" customFormat="1">
      <c r="A132" s="13"/>
      <c r="B132" s="223"/>
      <c r="C132" s="224"/>
      <c r="D132" s="225" t="s">
        <v>141</v>
      </c>
      <c r="E132" s="226" t="s">
        <v>19</v>
      </c>
      <c r="F132" s="227" t="s">
        <v>198</v>
      </c>
      <c r="G132" s="224"/>
      <c r="H132" s="228">
        <v>220</v>
      </c>
      <c r="I132" s="229"/>
      <c r="J132" s="224"/>
      <c r="K132" s="224"/>
      <c r="L132" s="230"/>
      <c r="M132" s="231"/>
      <c r="N132" s="232"/>
      <c r="O132" s="232"/>
      <c r="P132" s="232"/>
      <c r="Q132" s="232"/>
      <c r="R132" s="232"/>
      <c r="S132" s="232"/>
      <c r="T132" s="23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34" t="s">
        <v>141</v>
      </c>
      <c r="AU132" s="234" t="s">
        <v>86</v>
      </c>
      <c r="AV132" s="13" t="s">
        <v>86</v>
      </c>
      <c r="AW132" s="13" t="s">
        <v>37</v>
      </c>
      <c r="AX132" s="13" t="s">
        <v>75</v>
      </c>
      <c r="AY132" s="234" t="s">
        <v>129</v>
      </c>
    </row>
    <row r="133" s="14" customFormat="1">
      <c r="A133" s="14"/>
      <c r="B133" s="236"/>
      <c r="C133" s="237"/>
      <c r="D133" s="225" t="s">
        <v>141</v>
      </c>
      <c r="E133" s="238" t="s">
        <v>19</v>
      </c>
      <c r="F133" s="239" t="s">
        <v>168</v>
      </c>
      <c r="G133" s="237"/>
      <c r="H133" s="240">
        <v>850</v>
      </c>
      <c r="I133" s="241"/>
      <c r="J133" s="237"/>
      <c r="K133" s="237"/>
      <c r="L133" s="242"/>
      <c r="M133" s="243"/>
      <c r="N133" s="244"/>
      <c r="O133" s="244"/>
      <c r="P133" s="244"/>
      <c r="Q133" s="244"/>
      <c r="R133" s="244"/>
      <c r="S133" s="244"/>
      <c r="T133" s="245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6" t="s">
        <v>141</v>
      </c>
      <c r="AU133" s="246" t="s">
        <v>86</v>
      </c>
      <c r="AV133" s="14" t="s">
        <v>137</v>
      </c>
      <c r="AW133" s="14" t="s">
        <v>37</v>
      </c>
      <c r="AX133" s="14" t="s">
        <v>83</v>
      </c>
      <c r="AY133" s="246" t="s">
        <v>129</v>
      </c>
    </row>
    <row r="134" s="2" customFormat="1" ht="16.5" customHeight="1">
      <c r="A134" s="39"/>
      <c r="B134" s="40"/>
      <c r="C134" s="258" t="s">
        <v>199</v>
      </c>
      <c r="D134" s="258" t="s">
        <v>200</v>
      </c>
      <c r="E134" s="259" t="s">
        <v>201</v>
      </c>
      <c r="F134" s="260" t="s">
        <v>202</v>
      </c>
      <c r="G134" s="261" t="s">
        <v>203</v>
      </c>
      <c r="H134" s="262">
        <v>56.667000000000002</v>
      </c>
      <c r="I134" s="263"/>
      <c r="J134" s="264">
        <f>ROUND(I134*H134,2)</f>
        <v>0</v>
      </c>
      <c r="K134" s="260" t="s">
        <v>204</v>
      </c>
      <c r="L134" s="265"/>
      <c r="M134" s="266" t="s">
        <v>19</v>
      </c>
      <c r="N134" s="267" t="s">
        <v>46</v>
      </c>
      <c r="O134" s="85"/>
      <c r="P134" s="214">
        <f>O134*H134</f>
        <v>0</v>
      </c>
      <c r="Q134" s="214">
        <v>0.001</v>
      </c>
      <c r="R134" s="214">
        <f>Q134*H134</f>
        <v>0.056667000000000002</v>
      </c>
      <c r="S134" s="214">
        <v>0</v>
      </c>
      <c r="T134" s="215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6" t="s">
        <v>190</v>
      </c>
      <c r="AT134" s="216" t="s">
        <v>200</v>
      </c>
      <c r="AU134" s="216" t="s">
        <v>86</v>
      </c>
      <c r="AY134" s="18" t="s">
        <v>129</v>
      </c>
      <c r="BE134" s="217">
        <f>IF(N134="základní",J134,0)</f>
        <v>0</v>
      </c>
      <c r="BF134" s="217">
        <f>IF(N134="snížená",J134,0)</f>
        <v>0</v>
      </c>
      <c r="BG134" s="217">
        <f>IF(N134="zákl. přenesená",J134,0)</f>
        <v>0</v>
      </c>
      <c r="BH134" s="217">
        <f>IF(N134="sníž. přenesená",J134,0)</f>
        <v>0</v>
      </c>
      <c r="BI134" s="217">
        <f>IF(N134="nulová",J134,0)</f>
        <v>0</v>
      </c>
      <c r="BJ134" s="18" t="s">
        <v>83</v>
      </c>
      <c r="BK134" s="217">
        <f>ROUND(I134*H134,2)</f>
        <v>0</v>
      </c>
      <c r="BL134" s="18" t="s">
        <v>137</v>
      </c>
      <c r="BM134" s="216" t="s">
        <v>205</v>
      </c>
    </row>
    <row r="135" s="2" customFormat="1">
      <c r="A135" s="39"/>
      <c r="B135" s="40"/>
      <c r="C135" s="41"/>
      <c r="D135" s="225" t="s">
        <v>147</v>
      </c>
      <c r="E135" s="41"/>
      <c r="F135" s="235" t="s">
        <v>206</v>
      </c>
      <c r="G135" s="41"/>
      <c r="H135" s="41"/>
      <c r="I135" s="220"/>
      <c r="J135" s="41"/>
      <c r="K135" s="41"/>
      <c r="L135" s="45"/>
      <c r="M135" s="221"/>
      <c r="N135" s="222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147</v>
      </c>
      <c r="AU135" s="18" t="s">
        <v>86</v>
      </c>
    </row>
    <row r="136" s="13" customFormat="1">
      <c r="A136" s="13"/>
      <c r="B136" s="223"/>
      <c r="C136" s="224"/>
      <c r="D136" s="225" t="s">
        <v>141</v>
      </c>
      <c r="E136" s="226" t="s">
        <v>19</v>
      </c>
      <c r="F136" s="227" t="s">
        <v>196</v>
      </c>
      <c r="G136" s="224"/>
      <c r="H136" s="228">
        <v>390</v>
      </c>
      <c r="I136" s="229"/>
      <c r="J136" s="224"/>
      <c r="K136" s="224"/>
      <c r="L136" s="230"/>
      <c r="M136" s="231"/>
      <c r="N136" s="232"/>
      <c r="O136" s="232"/>
      <c r="P136" s="232"/>
      <c r="Q136" s="232"/>
      <c r="R136" s="232"/>
      <c r="S136" s="232"/>
      <c r="T136" s="23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34" t="s">
        <v>141</v>
      </c>
      <c r="AU136" s="234" t="s">
        <v>86</v>
      </c>
      <c r="AV136" s="13" t="s">
        <v>86</v>
      </c>
      <c r="AW136" s="13" t="s">
        <v>37</v>
      </c>
      <c r="AX136" s="13" t="s">
        <v>75</v>
      </c>
      <c r="AY136" s="234" t="s">
        <v>129</v>
      </c>
    </row>
    <row r="137" s="13" customFormat="1">
      <c r="A137" s="13"/>
      <c r="B137" s="223"/>
      <c r="C137" s="224"/>
      <c r="D137" s="225" t="s">
        <v>141</v>
      </c>
      <c r="E137" s="226" t="s">
        <v>19</v>
      </c>
      <c r="F137" s="227" t="s">
        <v>197</v>
      </c>
      <c r="G137" s="224"/>
      <c r="H137" s="228">
        <v>240</v>
      </c>
      <c r="I137" s="229"/>
      <c r="J137" s="224"/>
      <c r="K137" s="224"/>
      <c r="L137" s="230"/>
      <c r="M137" s="231"/>
      <c r="N137" s="232"/>
      <c r="O137" s="232"/>
      <c r="P137" s="232"/>
      <c r="Q137" s="232"/>
      <c r="R137" s="232"/>
      <c r="S137" s="232"/>
      <c r="T137" s="23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4" t="s">
        <v>141</v>
      </c>
      <c r="AU137" s="234" t="s">
        <v>86</v>
      </c>
      <c r="AV137" s="13" t="s">
        <v>86</v>
      </c>
      <c r="AW137" s="13" t="s">
        <v>37</v>
      </c>
      <c r="AX137" s="13" t="s">
        <v>75</v>
      </c>
      <c r="AY137" s="234" t="s">
        <v>129</v>
      </c>
    </row>
    <row r="138" s="13" customFormat="1">
      <c r="A138" s="13"/>
      <c r="B138" s="223"/>
      <c r="C138" s="224"/>
      <c r="D138" s="225" t="s">
        <v>141</v>
      </c>
      <c r="E138" s="226" t="s">
        <v>19</v>
      </c>
      <c r="F138" s="227" t="s">
        <v>198</v>
      </c>
      <c r="G138" s="224"/>
      <c r="H138" s="228">
        <v>220</v>
      </c>
      <c r="I138" s="229"/>
      <c r="J138" s="224"/>
      <c r="K138" s="224"/>
      <c r="L138" s="230"/>
      <c r="M138" s="231"/>
      <c r="N138" s="232"/>
      <c r="O138" s="232"/>
      <c r="P138" s="232"/>
      <c r="Q138" s="232"/>
      <c r="R138" s="232"/>
      <c r="S138" s="232"/>
      <c r="T138" s="233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34" t="s">
        <v>141</v>
      </c>
      <c r="AU138" s="234" t="s">
        <v>86</v>
      </c>
      <c r="AV138" s="13" t="s">
        <v>86</v>
      </c>
      <c r="AW138" s="13" t="s">
        <v>37</v>
      </c>
      <c r="AX138" s="13" t="s">
        <v>75</v>
      </c>
      <c r="AY138" s="234" t="s">
        <v>129</v>
      </c>
    </row>
    <row r="139" s="15" customFormat="1">
      <c r="A139" s="15"/>
      <c r="B139" s="247"/>
      <c r="C139" s="248"/>
      <c r="D139" s="225" t="s">
        <v>141</v>
      </c>
      <c r="E139" s="249" t="s">
        <v>19</v>
      </c>
      <c r="F139" s="250" t="s">
        <v>178</v>
      </c>
      <c r="G139" s="248"/>
      <c r="H139" s="251">
        <v>850</v>
      </c>
      <c r="I139" s="252"/>
      <c r="J139" s="248"/>
      <c r="K139" s="248"/>
      <c r="L139" s="253"/>
      <c r="M139" s="254"/>
      <c r="N139" s="255"/>
      <c r="O139" s="255"/>
      <c r="P139" s="255"/>
      <c r="Q139" s="255"/>
      <c r="R139" s="255"/>
      <c r="S139" s="255"/>
      <c r="T139" s="256"/>
      <c r="U139" s="15"/>
      <c r="V139" s="15"/>
      <c r="W139" s="15"/>
      <c r="X139" s="15"/>
      <c r="Y139" s="15"/>
      <c r="Z139" s="15"/>
      <c r="AA139" s="15"/>
      <c r="AB139" s="15"/>
      <c r="AC139" s="15"/>
      <c r="AD139" s="15"/>
      <c r="AE139" s="15"/>
      <c r="AT139" s="257" t="s">
        <v>141</v>
      </c>
      <c r="AU139" s="257" t="s">
        <v>86</v>
      </c>
      <c r="AV139" s="15" t="s">
        <v>149</v>
      </c>
      <c r="AW139" s="15" t="s">
        <v>37</v>
      </c>
      <c r="AX139" s="15" t="s">
        <v>75</v>
      </c>
      <c r="AY139" s="257" t="s">
        <v>129</v>
      </c>
    </row>
    <row r="140" s="13" customFormat="1">
      <c r="A140" s="13"/>
      <c r="B140" s="223"/>
      <c r="C140" s="224"/>
      <c r="D140" s="225" t="s">
        <v>141</v>
      </c>
      <c r="E140" s="226" t="s">
        <v>19</v>
      </c>
      <c r="F140" s="227" t="s">
        <v>207</v>
      </c>
      <c r="G140" s="224"/>
      <c r="H140" s="228">
        <v>56.667000000000002</v>
      </c>
      <c r="I140" s="229"/>
      <c r="J140" s="224"/>
      <c r="K140" s="224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141</v>
      </c>
      <c r="AU140" s="234" t="s">
        <v>86</v>
      </c>
      <c r="AV140" s="13" t="s">
        <v>86</v>
      </c>
      <c r="AW140" s="13" t="s">
        <v>37</v>
      </c>
      <c r="AX140" s="13" t="s">
        <v>83</v>
      </c>
      <c r="AY140" s="234" t="s">
        <v>129</v>
      </c>
    </row>
    <row r="141" s="12" customFormat="1" ht="22.8" customHeight="1">
      <c r="A141" s="12"/>
      <c r="B141" s="189"/>
      <c r="C141" s="190"/>
      <c r="D141" s="191" t="s">
        <v>74</v>
      </c>
      <c r="E141" s="203" t="s">
        <v>208</v>
      </c>
      <c r="F141" s="203" t="s">
        <v>209</v>
      </c>
      <c r="G141" s="190"/>
      <c r="H141" s="190"/>
      <c r="I141" s="193"/>
      <c r="J141" s="204">
        <f>BK141</f>
        <v>0</v>
      </c>
      <c r="K141" s="190"/>
      <c r="L141" s="195"/>
      <c r="M141" s="196"/>
      <c r="N141" s="197"/>
      <c r="O141" s="197"/>
      <c r="P141" s="198">
        <f>SUM(P142:P225)</f>
        <v>0</v>
      </c>
      <c r="Q141" s="197"/>
      <c r="R141" s="198">
        <f>SUM(R142:R225)</f>
        <v>0.31606590528</v>
      </c>
      <c r="S141" s="197"/>
      <c r="T141" s="199">
        <f>SUM(T142:T225)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00" t="s">
        <v>83</v>
      </c>
      <c r="AT141" s="201" t="s">
        <v>74</v>
      </c>
      <c r="AU141" s="201" t="s">
        <v>83</v>
      </c>
      <c r="AY141" s="200" t="s">
        <v>129</v>
      </c>
      <c r="BK141" s="202">
        <f>SUM(BK142:BK225)</f>
        <v>0</v>
      </c>
    </row>
    <row r="142" s="2" customFormat="1" ht="21.75" customHeight="1">
      <c r="A142" s="39"/>
      <c r="B142" s="40"/>
      <c r="C142" s="205" t="s">
        <v>210</v>
      </c>
      <c r="D142" s="205" t="s">
        <v>132</v>
      </c>
      <c r="E142" s="206" t="s">
        <v>211</v>
      </c>
      <c r="F142" s="207" t="s">
        <v>212</v>
      </c>
      <c r="G142" s="208" t="s">
        <v>213</v>
      </c>
      <c r="H142" s="209">
        <v>800</v>
      </c>
      <c r="I142" s="210"/>
      <c r="J142" s="211">
        <f>ROUND(I142*H142,2)</f>
        <v>0</v>
      </c>
      <c r="K142" s="207" t="s">
        <v>136</v>
      </c>
      <c r="L142" s="45"/>
      <c r="M142" s="212" t="s">
        <v>19</v>
      </c>
      <c r="N142" s="213" t="s">
        <v>46</v>
      </c>
      <c r="O142" s="85"/>
      <c r="P142" s="214">
        <f>O142*H142</f>
        <v>0</v>
      </c>
      <c r="Q142" s="214">
        <v>4.07925E-05</v>
      </c>
      <c r="R142" s="214">
        <f>Q142*H142</f>
        <v>0.032633999999999996</v>
      </c>
      <c r="S142" s="214">
        <v>0</v>
      </c>
      <c r="T142" s="215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6" t="s">
        <v>137</v>
      </c>
      <c r="AT142" s="216" t="s">
        <v>132</v>
      </c>
      <c r="AU142" s="216" t="s">
        <v>86</v>
      </c>
      <c r="AY142" s="18" t="s">
        <v>129</v>
      </c>
      <c r="BE142" s="217">
        <f>IF(N142="základní",J142,0)</f>
        <v>0</v>
      </c>
      <c r="BF142" s="217">
        <f>IF(N142="snížená",J142,0)</f>
        <v>0</v>
      </c>
      <c r="BG142" s="217">
        <f>IF(N142="zákl. přenesená",J142,0)</f>
        <v>0</v>
      </c>
      <c r="BH142" s="217">
        <f>IF(N142="sníž. přenesená",J142,0)</f>
        <v>0</v>
      </c>
      <c r="BI142" s="217">
        <f>IF(N142="nulová",J142,0)</f>
        <v>0</v>
      </c>
      <c r="BJ142" s="18" t="s">
        <v>83</v>
      </c>
      <c r="BK142" s="217">
        <f>ROUND(I142*H142,2)</f>
        <v>0</v>
      </c>
      <c r="BL142" s="18" t="s">
        <v>137</v>
      </c>
      <c r="BM142" s="216" t="s">
        <v>214</v>
      </c>
    </row>
    <row r="143" s="2" customFormat="1">
      <c r="A143" s="39"/>
      <c r="B143" s="40"/>
      <c r="C143" s="41"/>
      <c r="D143" s="218" t="s">
        <v>139</v>
      </c>
      <c r="E143" s="41"/>
      <c r="F143" s="219" t="s">
        <v>215</v>
      </c>
      <c r="G143" s="41"/>
      <c r="H143" s="41"/>
      <c r="I143" s="220"/>
      <c r="J143" s="41"/>
      <c r="K143" s="41"/>
      <c r="L143" s="45"/>
      <c r="M143" s="221"/>
      <c r="N143" s="222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139</v>
      </c>
      <c r="AU143" s="18" t="s">
        <v>86</v>
      </c>
    </row>
    <row r="144" s="13" customFormat="1">
      <c r="A144" s="13"/>
      <c r="B144" s="223"/>
      <c r="C144" s="224"/>
      <c r="D144" s="225" t="s">
        <v>141</v>
      </c>
      <c r="E144" s="226" t="s">
        <v>19</v>
      </c>
      <c r="F144" s="227" t="s">
        <v>216</v>
      </c>
      <c r="G144" s="224"/>
      <c r="H144" s="228">
        <v>400</v>
      </c>
      <c r="I144" s="229"/>
      <c r="J144" s="224"/>
      <c r="K144" s="224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141</v>
      </c>
      <c r="AU144" s="234" t="s">
        <v>86</v>
      </c>
      <c r="AV144" s="13" t="s">
        <v>86</v>
      </c>
      <c r="AW144" s="13" t="s">
        <v>37</v>
      </c>
      <c r="AX144" s="13" t="s">
        <v>75</v>
      </c>
      <c r="AY144" s="234" t="s">
        <v>129</v>
      </c>
    </row>
    <row r="145" s="13" customFormat="1">
      <c r="A145" s="13"/>
      <c r="B145" s="223"/>
      <c r="C145" s="224"/>
      <c r="D145" s="225" t="s">
        <v>141</v>
      </c>
      <c r="E145" s="226" t="s">
        <v>19</v>
      </c>
      <c r="F145" s="227" t="s">
        <v>217</v>
      </c>
      <c r="G145" s="224"/>
      <c r="H145" s="228">
        <v>400</v>
      </c>
      <c r="I145" s="229"/>
      <c r="J145" s="224"/>
      <c r="K145" s="224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141</v>
      </c>
      <c r="AU145" s="234" t="s">
        <v>86</v>
      </c>
      <c r="AV145" s="13" t="s">
        <v>86</v>
      </c>
      <c r="AW145" s="13" t="s">
        <v>37</v>
      </c>
      <c r="AX145" s="13" t="s">
        <v>75</v>
      </c>
      <c r="AY145" s="234" t="s">
        <v>129</v>
      </c>
    </row>
    <row r="146" s="14" customFormat="1">
      <c r="A146" s="14"/>
      <c r="B146" s="236"/>
      <c r="C146" s="237"/>
      <c r="D146" s="225" t="s">
        <v>141</v>
      </c>
      <c r="E146" s="238" t="s">
        <v>19</v>
      </c>
      <c r="F146" s="239" t="s">
        <v>168</v>
      </c>
      <c r="G146" s="237"/>
      <c r="H146" s="240">
        <v>800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141</v>
      </c>
      <c r="AU146" s="246" t="s">
        <v>86</v>
      </c>
      <c r="AV146" s="14" t="s">
        <v>137</v>
      </c>
      <c r="AW146" s="14" t="s">
        <v>37</v>
      </c>
      <c r="AX146" s="14" t="s">
        <v>83</v>
      </c>
      <c r="AY146" s="246" t="s">
        <v>129</v>
      </c>
    </row>
    <row r="147" s="2" customFormat="1" ht="24.15" customHeight="1">
      <c r="A147" s="39"/>
      <c r="B147" s="40"/>
      <c r="C147" s="205" t="s">
        <v>218</v>
      </c>
      <c r="D147" s="205" t="s">
        <v>132</v>
      </c>
      <c r="E147" s="206" t="s">
        <v>219</v>
      </c>
      <c r="F147" s="207" t="s">
        <v>220</v>
      </c>
      <c r="G147" s="208" t="s">
        <v>221</v>
      </c>
      <c r="H147" s="209">
        <v>200</v>
      </c>
      <c r="I147" s="210"/>
      <c r="J147" s="211">
        <f>ROUND(I147*H147,2)</f>
        <v>0</v>
      </c>
      <c r="K147" s="207" t="s">
        <v>136</v>
      </c>
      <c r="L147" s="45"/>
      <c r="M147" s="212" t="s">
        <v>19</v>
      </c>
      <c r="N147" s="213" t="s">
        <v>46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137</v>
      </c>
      <c r="AT147" s="216" t="s">
        <v>132</v>
      </c>
      <c r="AU147" s="216" t="s">
        <v>86</v>
      </c>
      <c r="AY147" s="18" t="s">
        <v>129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83</v>
      </c>
      <c r="BK147" s="217">
        <f>ROUND(I147*H147,2)</f>
        <v>0</v>
      </c>
      <c r="BL147" s="18" t="s">
        <v>137</v>
      </c>
      <c r="BM147" s="216" t="s">
        <v>222</v>
      </c>
    </row>
    <row r="148" s="2" customFormat="1">
      <c r="A148" s="39"/>
      <c r="B148" s="40"/>
      <c r="C148" s="41"/>
      <c r="D148" s="218" t="s">
        <v>139</v>
      </c>
      <c r="E148" s="41"/>
      <c r="F148" s="219" t="s">
        <v>223</v>
      </c>
      <c r="G148" s="41"/>
      <c r="H148" s="41"/>
      <c r="I148" s="220"/>
      <c r="J148" s="41"/>
      <c r="K148" s="41"/>
      <c r="L148" s="45"/>
      <c r="M148" s="221"/>
      <c r="N148" s="222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139</v>
      </c>
      <c r="AU148" s="18" t="s">
        <v>86</v>
      </c>
    </row>
    <row r="149" s="13" customFormat="1">
      <c r="A149" s="13"/>
      <c r="B149" s="223"/>
      <c r="C149" s="224"/>
      <c r="D149" s="225" t="s">
        <v>141</v>
      </c>
      <c r="E149" s="226" t="s">
        <v>19</v>
      </c>
      <c r="F149" s="227" t="s">
        <v>224</v>
      </c>
      <c r="G149" s="224"/>
      <c r="H149" s="228">
        <v>100</v>
      </c>
      <c r="I149" s="229"/>
      <c r="J149" s="224"/>
      <c r="K149" s="224"/>
      <c r="L149" s="230"/>
      <c r="M149" s="231"/>
      <c r="N149" s="232"/>
      <c r="O149" s="232"/>
      <c r="P149" s="232"/>
      <c r="Q149" s="232"/>
      <c r="R149" s="232"/>
      <c r="S149" s="232"/>
      <c r="T149" s="23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4" t="s">
        <v>141</v>
      </c>
      <c r="AU149" s="234" t="s">
        <v>86</v>
      </c>
      <c r="AV149" s="13" t="s">
        <v>86</v>
      </c>
      <c r="AW149" s="13" t="s">
        <v>37</v>
      </c>
      <c r="AX149" s="13" t="s">
        <v>75</v>
      </c>
      <c r="AY149" s="234" t="s">
        <v>129</v>
      </c>
    </row>
    <row r="150" s="13" customFormat="1">
      <c r="A150" s="13"/>
      <c r="B150" s="223"/>
      <c r="C150" s="224"/>
      <c r="D150" s="225" t="s">
        <v>141</v>
      </c>
      <c r="E150" s="226" t="s">
        <v>19</v>
      </c>
      <c r="F150" s="227" t="s">
        <v>225</v>
      </c>
      <c r="G150" s="224"/>
      <c r="H150" s="228">
        <v>100</v>
      </c>
      <c r="I150" s="229"/>
      <c r="J150" s="224"/>
      <c r="K150" s="224"/>
      <c r="L150" s="230"/>
      <c r="M150" s="231"/>
      <c r="N150" s="232"/>
      <c r="O150" s="232"/>
      <c r="P150" s="232"/>
      <c r="Q150" s="232"/>
      <c r="R150" s="232"/>
      <c r="S150" s="232"/>
      <c r="T150" s="23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34" t="s">
        <v>141</v>
      </c>
      <c r="AU150" s="234" t="s">
        <v>86</v>
      </c>
      <c r="AV150" s="13" t="s">
        <v>86</v>
      </c>
      <c r="AW150" s="13" t="s">
        <v>37</v>
      </c>
      <c r="AX150" s="13" t="s">
        <v>75</v>
      </c>
      <c r="AY150" s="234" t="s">
        <v>129</v>
      </c>
    </row>
    <row r="151" s="14" customFormat="1">
      <c r="A151" s="14"/>
      <c r="B151" s="236"/>
      <c r="C151" s="237"/>
      <c r="D151" s="225" t="s">
        <v>141</v>
      </c>
      <c r="E151" s="238" t="s">
        <v>19</v>
      </c>
      <c r="F151" s="239" t="s">
        <v>168</v>
      </c>
      <c r="G151" s="237"/>
      <c r="H151" s="240">
        <v>200</v>
      </c>
      <c r="I151" s="241"/>
      <c r="J151" s="237"/>
      <c r="K151" s="237"/>
      <c r="L151" s="242"/>
      <c r="M151" s="243"/>
      <c r="N151" s="244"/>
      <c r="O151" s="244"/>
      <c r="P151" s="244"/>
      <c r="Q151" s="244"/>
      <c r="R151" s="244"/>
      <c r="S151" s="244"/>
      <c r="T151" s="245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6" t="s">
        <v>141</v>
      </c>
      <c r="AU151" s="246" t="s">
        <v>86</v>
      </c>
      <c r="AV151" s="14" t="s">
        <v>137</v>
      </c>
      <c r="AW151" s="14" t="s">
        <v>37</v>
      </c>
      <c r="AX151" s="14" t="s">
        <v>83</v>
      </c>
      <c r="AY151" s="246" t="s">
        <v>129</v>
      </c>
    </row>
    <row r="152" s="2" customFormat="1" ht="21.75" customHeight="1">
      <c r="A152" s="39"/>
      <c r="B152" s="40"/>
      <c r="C152" s="205" t="s">
        <v>226</v>
      </c>
      <c r="D152" s="205" t="s">
        <v>132</v>
      </c>
      <c r="E152" s="206" t="s">
        <v>227</v>
      </c>
      <c r="F152" s="207" t="s">
        <v>228</v>
      </c>
      <c r="G152" s="208" t="s">
        <v>213</v>
      </c>
      <c r="H152" s="209">
        <v>240</v>
      </c>
      <c r="I152" s="210"/>
      <c r="J152" s="211">
        <f>ROUND(I152*H152,2)</f>
        <v>0</v>
      </c>
      <c r="K152" s="207" t="s">
        <v>136</v>
      </c>
      <c r="L152" s="45"/>
      <c r="M152" s="212" t="s">
        <v>19</v>
      </c>
      <c r="N152" s="213" t="s">
        <v>46</v>
      </c>
      <c r="O152" s="85"/>
      <c r="P152" s="214">
        <f>O152*H152</f>
        <v>0</v>
      </c>
      <c r="Q152" s="214">
        <v>6.3739199999999994E-05</v>
      </c>
      <c r="R152" s="214">
        <f>Q152*H152</f>
        <v>0.015297407999999999</v>
      </c>
      <c r="S152" s="214">
        <v>0</v>
      </c>
      <c r="T152" s="215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6" t="s">
        <v>137</v>
      </c>
      <c r="AT152" s="216" t="s">
        <v>132</v>
      </c>
      <c r="AU152" s="216" t="s">
        <v>86</v>
      </c>
      <c r="AY152" s="18" t="s">
        <v>129</v>
      </c>
      <c r="BE152" s="217">
        <f>IF(N152="základní",J152,0)</f>
        <v>0</v>
      </c>
      <c r="BF152" s="217">
        <f>IF(N152="snížená",J152,0)</f>
        <v>0</v>
      </c>
      <c r="BG152" s="217">
        <f>IF(N152="zákl. přenesená",J152,0)</f>
        <v>0</v>
      </c>
      <c r="BH152" s="217">
        <f>IF(N152="sníž. přenesená",J152,0)</f>
        <v>0</v>
      </c>
      <c r="BI152" s="217">
        <f>IF(N152="nulová",J152,0)</f>
        <v>0</v>
      </c>
      <c r="BJ152" s="18" t="s">
        <v>83</v>
      </c>
      <c r="BK152" s="217">
        <f>ROUND(I152*H152,2)</f>
        <v>0</v>
      </c>
      <c r="BL152" s="18" t="s">
        <v>137</v>
      </c>
      <c r="BM152" s="216" t="s">
        <v>229</v>
      </c>
    </row>
    <row r="153" s="2" customFormat="1">
      <c r="A153" s="39"/>
      <c r="B153" s="40"/>
      <c r="C153" s="41"/>
      <c r="D153" s="218" t="s">
        <v>139</v>
      </c>
      <c r="E153" s="41"/>
      <c r="F153" s="219" t="s">
        <v>230</v>
      </c>
      <c r="G153" s="41"/>
      <c r="H153" s="41"/>
      <c r="I153" s="220"/>
      <c r="J153" s="41"/>
      <c r="K153" s="41"/>
      <c r="L153" s="45"/>
      <c r="M153" s="221"/>
      <c r="N153" s="222"/>
      <c r="O153" s="85"/>
      <c r="P153" s="85"/>
      <c r="Q153" s="85"/>
      <c r="R153" s="85"/>
      <c r="S153" s="85"/>
      <c r="T153" s="86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139</v>
      </c>
      <c r="AU153" s="18" t="s">
        <v>86</v>
      </c>
    </row>
    <row r="154" s="13" customFormat="1">
      <c r="A154" s="13"/>
      <c r="B154" s="223"/>
      <c r="C154" s="224"/>
      <c r="D154" s="225" t="s">
        <v>141</v>
      </c>
      <c r="E154" s="226" t="s">
        <v>19</v>
      </c>
      <c r="F154" s="227" t="s">
        <v>231</v>
      </c>
      <c r="G154" s="224"/>
      <c r="H154" s="228">
        <v>240</v>
      </c>
      <c r="I154" s="229"/>
      <c r="J154" s="224"/>
      <c r="K154" s="224"/>
      <c r="L154" s="230"/>
      <c r="M154" s="231"/>
      <c r="N154" s="232"/>
      <c r="O154" s="232"/>
      <c r="P154" s="232"/>
      <c r="Q154" s="232"/>
      <c r="R154" s="232"/>
      <c r="S154" s="232"/>
      <c r="T154" s="23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4" t="s">
        <v>141</v>
      </c>
      <c r="AU154" s="234" t="s">
        <v>86</v>
      </c>
      <c r="AV154" s="13" t="s">
        <v>86</v>
      </c>
      <c r="AW154" s="13" t="s">
        <v>37</v>
      </c>
      <c r="AX154" s="13" t="s">
        <v>83</v>
      </c>
      <c r="AY154" s="234" t="s">
        <v>129</v>
      </c>
    </row>
    <row r="155" s="2" customFormat="1" ht="24.15" customHeight="1">
      <c r="A155" s="39"/>
      <c r="B155" s="40"/>
      <c r="C155" s="205" t="s">
        <v>232</v>
      </c>
      <c r="D155" s="205" t="s">
        <v>132</v>
      </c>
      <c r="E155" s="206" t="s">
        <v>233</v>
      </c>
      <c r="F155" s="207" t="s">
        <v>234</v>
      </c>
      <c r="G155" s="208" t="s">
        <v>221</v>
      </c>
      <c r="H155" s="209">
        <v>100</v>
      </c>
      <c r="I155" s="210"/>
      <c r="J155" s="211">
        <f>ROUND(I155*H155,2)</f>
        <v>0</v>
      </c>
      <c r="K155" s="207" t="s">
        <v>136</v>
      </c>
      <c r="L155" s="45"/>
      <c r="M155" s="212" t="s">
        <v>19</v>
      </c>
      <c r="N155" s="213" t="s">
        <v>46</v>
      </c>
      <c r="O155" s="85"/>
      <c r="P155" s="214">
        <f>O155*H155</f>
        <v>0</v>
      </c>
      <c r="Q155" s="214">
        <v>0</v>
      </c>
      <c r="R155" s="214">
        <f>Q155*H155</f>
        <v>0</v>
      </c>
      <c r="S155" s="214">
        <v>0</v>
      </c>
      <c r="T155" s="215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6" t="s">
        <v>137</v>
      </c>
      <c r="AT155" s="216" t="s">
        <v>132</v>
      </c>
      <c r="AU155" s="216" t="s">
        <v>86</v>
      </c>
      <c r="AY155" s="18" t="s">
        <v>129</v>
      </c>
      <c r="BE155" s="217">
        <f>IF(N155="základní",J155,0)</f>
        <v>0</v>
      </c>
      <c r="BF155" s="217">
        <f>IF(N155="snížená",J155,0)</f>
        <v>0</v>
      </c>
      <c r="BG155" s="217">
        <f>IF(N155="zákl. přenesená",J155,0)</f>
        <v>0</v>
      </c>
      <c r="BH155" s="217">
        <f>IF(N155="sníž. přenesená",J155,0)</f>
        <v>0</v>
      </c>
      <c r="BI155" s="217">
        <f>IF(N155="nulová",J155,0)</f>
        <v>0</v>
      </c>
      <c r="BJ155" s="18" t="s">
        <v>83</v>
      </c>
      <c r="BK155" s="217">
        <f>ROUND(I155*H155,2)</f>
        <v>0</v>
      </c>
      <c r="BL155" s="18" t="s">
        <v>137</v>
      </c>
      <c r="BM155" s="216" t="s">
        <v>235</v>
      </c>
    </row>
    <row r="156" s="2" customFormat="1">
      <c r="A156" s="39"/>
      <c r="B156" s="40"/>
      <c r="C156" s="41"/>
      <c r="D156" s="218" t="s">
        <v>139</v>
      </c>
      <c r="E156" s="41"/>
      <c r="F156" s="219" t="s">
        <v>236</v>
      </c>
      <c r="G156" s="41"/>
      <c r="H156" s="41"/>
      <c r="I156" s="220"/>
      <c r="J156" s="41"/>
      <c r="K156" s="41"/>
      <c r="L156" s="45"/>
      <c r="M156" s="221"/>
      <c r="N156" s="222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139</v>
      </c>
      <c r="AU156" s="18" t="s">
        <v>86</v>
      </c>
    </row>
    <row r="157" s="13" customFormat="1">
      <c r="A157" s="13"/>
      <c r="B157" s="223"/>
      <c r="C157" s="224"/>
      <c r="D157" s="225" t="s">
        <v>141</v>
      </c>
      <c r="E157" s="226" t="s">
        <v>19</v>
      </c>
      <c r="F157" s="227" t="s">
        <v>237</v>
      </c>
      <c r="G157" s="224"/>
      <c r="H157" s="228">
        <v>100</v>
      </c>
      <c r="I157" s="229"/>
      <c r="J157" s="224"/>
      <c r="K157" s="224"/>
      <c r="L157" s="230"/>
      <c r="M157" s="231"/>
      <c r="N157" s="232"/>
      <c r="O157" s="232"/>
      <c r="P157" s="232"/>
      <c r="Q157" s="232"/>
      <c r="R157" s="232"/>
      <c r="S157" s="232"/>
      <c r="T157" s="233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4" t="s">
        <v>141</v>
      </c>
      <c r="AU157" s="234" t="s">
        <v>86</v>
      </c>
      <c r="AV157" s="13" t="s">
        <v>86</v>
      </c>
      <c r="AW157" s="13" t="s">
        <v>37</v>
      </c>
      <c r="AX157" s="13" t="s">
        <v>83</v>
      </c>
      <c r="AY157" s="234" t="s">
        <v>129</v>
      </c>
    </row>
    <row r="158" s="2" customFormat="1" ht="24.15" customHeight="1">
      <c r="A158" s="39"/>
      <c r="B158" s="40"/>
      <c r="C158" s="205" t="s">
        <v>238</v>
      </c>
      <c r="D158" s="205" t="s">
        <v>132</v>
      </c>
      <c r="E158" s="206" t="s">
        <v>239</v>
      </c>
      <c r="F158" s="207" t="s">
        <v>240</v>
      </c>
      <c r="G158" s="208" t="s">
        <v>172</v>
      </c>
      <c r="H158" s="209">
        <v>29.184000000000001</v>
      </c>
      <c r="I158" s="210"/>
      <c r="J158" s="211">
        <f>ROUND(I158*H158,2)</f>
        <v>0</v>
      </c>
      <c r="K158" s="207" t="s">
        <v>136</v>
      </c>
      <c r="L158" s="45"/>
      <c r="M158" s="212" t="s">
        <v>19</v>
      </c>
      <c r="N158" s="213" t="s">
        <v>46</v>
      </c>
      <c r="O158" s="85"/>
      <c r="P158" s="214">
        <f>O158*H158</f>
        <v>0</v>
      </c>
      <c r="Q158" s="214">
        <v>0</v>
      </c>
      <c r="R158" s="214">
        <f>Q158*H158</f>
        <v>0</v>
      </c>
      <c r="S158" s="214">
        <v>0</v>
      </c>
      <c r="T158" s="215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6" t="s">
        <v>137</v>
      </c>
      <c r="AT158" s="216" t="s">
        <v>132</v>
      </c>
      <c r="AU158" s="216" t="s">
        <v>86</v>
      </c>
      <c r="AY158" s="18" t="s">
        <v>129</v>
      </c>
      <c r="BE158" s="217">
        <f>IF(N158="základní",J158,0)</f>
        <v>0</v>
      </c>
      <c r="BF158" s="217">
        <f>IF(N158="snížená",J158,0)</f>
        <v>0</v>
      </c>
      <c r="BG158" s="217">
        <f>IF(N158="zákl. přenesená",J158,0)</f>
        <v>0</v>
      </c>
      <c r="BH158" s="217">
        <f>IF(N158="sníž. přenesená",J158,0)</f>
        <v>0</v>
      </c>
      <c r="BI158" s="217">
        <f>IF(N158="nulová",J158,0)</f>
        <v>0</v>
      </c>
      <c r="BJ158" s="18" t="s">
        <v>83</v>
      </c>
      <c r="BK158" s="217">
        <f>ROUND(I158*H158,2)</f>
        <v>0</v>
      </c>
      <c r="BL158" s="18" t="s">
        <v>137</v>
      </c>
      <c r="BM158" s="216" t="s">
        <v>241</v>
      </c>
    </row>
    <row r="159" s="2" customFormat="1">
      <c r="A159" s="39"/>
      <c r="B159" s="40"/>
      <c r="C159" s="41"/>
      <c r="D159" s="218" t="s">
        <v>139</v>
      </c>
      <c r="E159" s="41"/>
      <c r="F159" s="219" t="s">
        <v>242</v>
      </c>
      <c r="G159" s="41"/>
      <c r="H159" s="41"/>
      <c r="I159" s="220"/>
      <c r="J159" s="41"/>
      <c r="K159" s="41"/>
      <c r="L159" s="45"/>
      <c r="M159" s="221"/>
      <c r="N159" s="222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139</v>
      </c>
      <c r="AU159" s="18" t="s">
        <v>86</v>
      </c>
    </row>
    <row r="160" s="13" customFormat="1">
      <c r="A160" s="13"/>
      <c r="B160" s="223"/>
      <c r="C160" s="224"/>
      <c r="D160" s="225" t="s">
        <v>141</v>
      </c>
      <c r="E160" s="226" t="s">
        <v>19</v>
      </c>
      <c r="F160" s="227" t="s">
        <v>243</v>
      </c>
      <c r="G160" s="224"/>
      <c r="H160" s="228">
        <v>69.120000000000005</v>
      </c>
      <c r="I160" s="229"/>
      <c r="J160" s="224"/>
      <c r="K160" s="224"/>
      <c r="L160" s="230"/>
      <c r="M160" s="231"/>
      <c r="N160" s="232"/>
      <c r="O160" s="232"/>
      <c r="P160" s="232"/>
      <c r="Q160" s="232"/>
      <c r="R160" s="232"/>
      <c r="S160" s="232"/>
      <c r="T160" s="23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34" t="s">
        <v>141</v>
      </c>
      <c r="AU160" s="234" t="s">
        <v>86</v>
      </c>
      <c r="AV160" s="13" t="s">
        <v>86</v>
      </c>
      <c r="AW160" s="13" t="s">
        <v>37</v>
      </c>
      <c r="AX160" s="13" t="s">
        <v>75</v>
      </c>
      <c r="AY160" s="234" t="s">
        <v>129</v>
      </c>
    </row>
    <row r="161" s="13" customFormat="1">
      <c r="A161" s="13"/>
      <c r="B161" s="223"/>
      <c r="C161" s="224"/>
      <c r="D161" s="225" t="s">
        <v>141</v>
      </c>
      <c r="E161" s="226" t="s">
        <v>19</v>
      </c>
      <c r="F161" s="227" t="s">
        <v>244</v>
      </c>
      <c r="G161" s="224"/>
      <c r="H161" s="228">
        <v>3.8399999999999999</v>
      </c>
      <c r="I161" s="229"/>
      <c r="J161" s="224"/>
      <c r="K161" s="224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141</v>
      </c>
      <c r="AU161" s="234" t="s">
        <v>86</v>
      </c>
      <c r="AV161" s="13" t="s">
        <v>86</v>
      </c>
      <c r="AW161" s="13" t="s">
        <v>37</v>
      </c>
      <c r="AX161" s="13" t="s">
        <v>75</v>
      </c>
      <c r="AY161" s="234" t="s">
        <v>129</v>
      </c>
    </row>
    <row r="162" s="15" customFormat="1">
      <c r="A162" s="15"/>
      <c r="B162" s="247"/>
      <c r="C162" s="248"/>
      <c r="D162" s="225" t="s">
        <v>141</v>
      </c>
      <c r="E162" s="249" t="s">
        <v>19</v>
      </c>
      <c r="F162" s="250" t="s">
        <v>178</v>
      </c>
      <c r="G162" s="248"/>
      <c r="H162" s="251">
        <v>72.959999999999994</v>
      </c>
      <c r="I162" s="252"/>
      <c r="J162" s="248"/>
      <c r="K162" s="248"/>
      <c r="L162" s="253"/>
      <c r="M162" s="254"/>
      <c r="N162" s="255"/>
      <c r="O162" s="255"/>
      <c r="P162" s="255"/>
      <c r="Q162" s="255"/>
      <c r="R162" s="255"/>
      <c r="S162" s="255"/>
      <c r="T162" s="256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57" t="s">
        <v>141</v>
      </c>
      <c r="AU162" s="257" t="s">
        <v>86</v>
      </c>
      <c r="AV162" s="15" t="s">
        <v>149</v>
      </c>
      <c r="AW162" s="15" t="s">
        <v>37</v>
      </c>
      <c r="AX162" s="15" t="s">
        <v>75</v>
      </c>
      <c r="AY162" s="257" t="s">
        <v>129</v>
      </c>
    </row>
    <row r="163" s="13" customFormat="1">
      <c r="A163" s="13"/>
      <c r="B163" s="223"/>
      <c r="C163" s="224"/>
      <c r="D163" s="225" t="s">
        <v>141</v>
      </c>
      <c r="E163" s="226" t="s">
        <v>19</v>
      </c>
      <c r="F163" s="227" t="s">
        <v>245</v>
      </c>
      <c r="G163" s="224"/>
      <c r="H163" s="228">
        <v>29.184000000000001</v>
      </c>
      <c r="I163" s="229"/>
      <c r="J163" s="224"/>
      <c r="K163" s="224"/>
      <c r="L163" s="230"/>
      <c r="M163" s="231"/>
      <c r="N163" s="232"/>
      <c r="O163" s="232"/>
      <c r="P163" s="232"/>
      <c r="Q163" s="232"/>
      <c r="R163" s="232"/>
      <c r="S163" s="232"/>
      <c r="T163" s="23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4" t="s">
        <v>141</v>
      </c>
      <c r="AU163" s="234" t="s">
        <v>86</v>
      </c>
      <c r="AV163" s="13" t="s">
        <v>86</v>
      </c>
      <c r="AW163" s="13" t="s">
        <v>37</v>
      </c>
      <c r="AX163" s="13" t="s">
        <v>83</v>
      </c>
      <c r="AY163" s="234" t="s">
        <v>129</v>
      </c>
    </row>
    <row r="164" s="2" customFormat="1" ht="24.15" customHeight="1">
      <c r="A164" s="39"/>
      <c r="B164" s="40"/>
      <c r="C164" s="205" t="s">
        <v>8</v>
      </c>
      <c r="D164" s="205" t="s">
        <v>132</v>
      </c>
      <c r="E164" s="206" t="s">
        <v>246</v>
      </c>
      <c r="F164" s="207" t="s">
        <v>247</v>
      </c>
      <c r="G164" s="208" t="s">
        <v>172</v>
      </c>
      <c r="H164" s="209">
        <v>21.888000000000002</v>
      </c>
      <c r="I164" s="210"/>
      <c r="J164" s="211">
        <f>ROUND(I164*H164,2)</f>
        <v>0</v>
      </c>
      <c r="K164" s="207" t="s">
        <v>136</v>
      </c>
      <c r="L164" s="45"/>
      <c r="M164" s="212" t="s">
        <v>19</v>
      </c>
      <c r="N164" s="213" t="s">
        <v>46</v>
      </c>
      <c r="O164" s="85"/>
      <c r="P164" s="214">
        <f>O164*H164</f>
        <v>0</v>
      </c>
      <c r="Q164" s="214">
        <v>0</v>
      </c>
      <c r="R164" s="214">
        <f>Q164*H164</f>
        <v>0</v>
      </c>
      <c r="S164" s="214">
        <v>0</v>
      </c>
      <c r="T164" s="215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6" t="s">
        <v>137</v>
      </c>
      <c r="AT164" s="216" t="s">
        <v>132</v>
      </c>
      <c r="AU164" s="216" t="s">
        <v>86</v>
      </c>
      <c r="AY164" s="18" t="s">
        <v>129</v>
      </c>
      <c r="BE164" s="217">
        <f>IF(N164="základní",J164,0)</f>
        <v>0</v>
      </c>
      <c r="BF164" s="217">
        <f>IF(N164="snížená",J164,0)</f>
        <v>0</v>
      </c>
      <c r="BG164" s="217">
        <f>IF(N164="zákl. přenesená",J164,0)</f>
        <v>0</v>
      </c>
      <c r="BH164" s="217">
        <f>IF(N164="sníž. přenesená",J164,0)</f>
        <v>0</v>
      </c>
      <c r="BI164" s="217">
        <f>IF(N164="nulová",J164,0)</f>
        <v>0</v>
      </c>
      <c r="BJ164" s="18" t="s">
        <v>83</v>
      </c>
      <c r="BK164" s="217">
        <f>ROUND(I164*H164,2)</f>
        <v>0</v>
      </c>
      <c r="BL164" s="18" t="s">
        <v>137</v>
      </c>
      <c r="BM164" s="216" t="s">
        <v>248</v>
      </c>
    </row>
    <row r="165" s="2" customFormat="1">
      <c r="A165" s="39"/>
      <c r="B165" s="40"/>
      <c r="C165" s="41"/>
      <c r="D165" s="218" t="s">
        <v>139</v>
      </c>
      <c r="E165" s="41"/>
      <c r="F165" s="219" t="s">
        <v>249</v>
      </c>
      <c r="G165" s="41"/>
      <c r="H165" s="41"/>
      <c r="I165" s="220"/>
      <c r="J165" s="41"/>
      <c r="K165" s="41"/>
      <c r="L165" s="45"/>
      <c r="M165" s="221"/>
      <c r="N165" s="222"/>
      <c r="O165" s="85"/>
      <c r="P165" s="85"/>
      <c r="Q165" s="85"/>
      <c r="R165" s="85"/>
      <c r="S165" s="85"/>
      <c r="T165" s="86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139</v>
      </c>
      <c r="AU165" s="18" t="s">
        <v>86</v>
      </c>
    </row>
    <row r="166" s="13" customFormat="1">
      <c r="A166" s="13"/>
      <c r="B166" s="223"/>
      <c r="C166" s="224"/>
      <c r="D166" s="225" t="s">
        <v>141</v>
      </c>
      <c r="E166" s="226" t="s">
        <v>19</v>
      </c>
      <c r="F166" s="227" t="s">
        <v>243</v>
      </c>
      <c r="G166" s="224"/>
      <c r="H166" s="228">
        <v>69.120000000000005</v>
      </c>
      <c r="I166" s="229"/>
      <c r="J166" s="224"/>
      <c r="K166" s="224"/>
      <c r="L166" s="230"/>
      <c r="M166" s="231"/>
      <c r="N166" s="232"/>
      <c r="O166" s="232"/>
      <c r="P166" s="232"/>
      <c r="Q166" s="232"/>
      <c r="R166" s="232"/>
      <c r="S166" s="232"/>
      <c r="T166" s="23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4" t="s">
        <v>141</v>
      </c>
      <c r="AU166" s="234" t="s">
        <v>86</v>
      </c>
      <c r="AV166" s="13" t="s">
        <v>86</v>
      </c>
      <c r="AW166" s="13" t="s">
        <v>37</v>
      </c>
      <c r="AX166" s="13" t="s">
        <v>75</v>
      </c>
      <c r="AY166" s="234" t="s">
        <v>129</v>
      </c>
    </row>
    <row r="167" s="13" customFormat="1">
      <c r="A167" s="13"/>
      <c r="B167" s="223"/>
      <c r="C167" s="224"/>
      <c r="D167" s="225" t="s">
        <v>141</v>
      </c>
      <c r="E167" s="226" t="s">
        <v>19</v>
      </c>
      <c r="F167" s="227" t="s">
        <v>244</v>
      </c>
      <c r="G167" s="224"/>
      <c r="H167" s="228">
        <v>3.8399999999999999</v>
      </c>
      <c r="I167" s="229"/>
      <c r="J167" s="224"/>
      <c r="K167" s="224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141</v>
      </c>
      <c r="AU167" s="234" t="s">
        <v>86</v>
      </c>
      <c r="AV167" s="13" t="s">
        <v>86</v>
      </c>
      <c r="AW167" s="13" t="s">
        <v>37</v>
      </c>
      <c r="AX167" s="13" t="s">
        <v>75</v>
      </c>
      <c r="AY167" s="234" t="s">
        <v>129</v>
      </c>
    </row>
    <row r="168" s="15" customFormat="1">
      <c r="A168" s="15"/>
      <c r="B168" s="247"/>
      <c r="C168" s="248"/>
      <c r="D168" s="225" t="s">
        <v>141</v>
      </c>
      <c r="E168" s="249" t="s">
        <v>19</v>
      </c>
      <c r="F168" s="250" t="s">
        <v>178</v>
      </c>
      <c r="G168" s="248"/>
      <c r="H168" s="251">
        <v>72.959999999999994</v>
      </c>
      <c r="I168" s="252"/>
      <c r="J168" s="248"/>
      <c r="K168" s="248"/>
      <c r="L168" s="253"/>
      <c r="M168" s="254"/>
      <c r="N168" s="255"/>
      <c r="O168" s="255"/>
      <c r="P168" s="255"/>
      <c r="Q168" s="255"/>
      <c r="R168" s="255"/>
      <c r="S168" s="255"/>
      <c r="T168" s="256"/>
      <c r="U168" s="15"/>
      <c r="V168" s="15"/>
      <c r="W168" s="15"/>
      <c r="X168" s="15"/>
      <c r="Y168" s="15"/>
      <c r="Z168" s="15"/>
      <c r="AA168" s="15"/>
      <c r="AB168" s="15"/>
      <c r="AC168" s="15"/>
      <c r="AD168" s="15"/>
      <c r="AE168" s="15"/>
      <c r="AT168" s="257" t="s">
        <v>141</v>
      </c>
      <c r="AU168" s="257" t="s">
        <v>86</v>
      </c>
      <c r="AV168" s="15" t="s">
        <v>149</v>
      </c>
      <c r="AW168" s="15" t="s">
        <v>37</v>
      </c>
      <c r="AX168" s="15" t="s">
        <v>75</v>
      </c>
      <c r="AY168" s="257" t="s">
        <v>129</v>
      </c>
    </row>
    <row r="169" s="13" customFormat="1">
      <c r="A169" s="13"/>
      <c r="B169" s="223"/>
      <c r="C169" s="224"/>
      <c r="D169" s="225" t="s">
        <v>141</v>
      </c>
      <c r="E169" s="226" t="s">
        <v>19</v>
      </c>
      <c r="F169" s="227" t="s">
        <v>250</v>
      </c>
      <c r="G169" s="224"/>
      <c r="H169" s="228">
        <v>21.888000000000002</v>
      </c>
      <c r="I169" s="229"/>
      <c r="J169" s="224"/>
      <c r="K169" s="224"/>
      <c r="L169" s="230"/>
      <c r="M169" s="231"/>
      <c r="N169" s="232"/>
      <c r="O169" s="232"/>
      <c r="P169" s="232"/>
      <c r="Q169" s="232"/>
      <c r="R169" s="232"/>
      <c r="S169" s="232"/>
      <c r="T169" s="233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4" t="s">
        <v>141</v>
      </c>
      <c r="AU169" s="234" t="s">
        <v>86</v>
      </c>
      <c r="AV169" s="13" t="s">
        <v>86</v>
      </c>
      <c r="AW169" s="13" t="s">
        <v>37</v>
      </c>
      <c r="AX169" s="13" t="s">
        <v>83</v>
      </c>
      <c r="AY169" s="234" t="s">
        <v>129</v>
      </c>
    </row>
    <row r="170" s="2" customFormat="1" ht="24.15" customHeight="1">
      <c r="A170" s="39"/>
      <c r="B170" s="40"/>
      <c r="C170" s="205" t="s">
        <v>251</v>
      </c>
      <c r="D170" s="205" t="s">
        <v>132</v>
      </c>
      <c r="E170" s="206" t="s">
        <v>252</v>
      </c>
      <c r="F170" s="207" t="s">
        <v>253</v>
      </c>
      <c r="G170" s="208" t="s">
        <v>172</v>
      </c>
      <c r="H170" s="209">
        <v>14.592000000000001</v>
      </c>
      <c r="I170" s="210"/>
      <c r="J170" s="211">
        <f>ROUND(I170*H170,2)</f>
        <v>0</v>
      </c>
      <c r="K170" s="207" t="s">
        <v>136</v>
      </c>
      <c r="L170" s="45"/>
      <c r="M170" s="212" t="s">
        <v>19</v>
      </c>
      <c r="N170" s="213" t="s">
        <v>46</v>
      </c>
      <c r="O170" s="85"/>
      <c r="P170" s="214">
        <f>O170*H170</f>
        <v>0</v>
      </c>
      <c r="Q170" s="214">
        <v>0</v>
      </c>
      <c r="R170" s="214">
        <f>Q170*H170</f>
        <v>0</v>
      </c>
      <c r="S170" s="214">
        <v>0</v>
      </c>
      <c r="T170" s="215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6" t="s">
        <v>137</v>
      </c>
      <c r="AT170" s="216" t="s">
        <v>132</v>
      </c>
      <c r="AU170" s="216" t="s">
        <v>86</v>
      </c>
      <c r="AY170" s="18" t="s">
        <v>129</v>
      </c>
      <c r="BE170" s="217">
        <f>IF(N170="základní",J170,0)</f>
        <v>0</v>
      </c>
      <c r="BF170" s="217">
        <f>IF(N170="snížená",J170,0)</f>
        <v>0</v>
      </c>
      <c r="BG170" s="217">
        <f>IF(N170="zákl. přenesená",J170,0)</f>
        <v>0</v>
      </c>
      <c r="BH170" s="217">
        <f>IF(N170="sníž. přenesená",J170,0)</f>
        <v>0</v>
      </c>
      <c r="BI170" s="217">
        <f>IF(N170="nulová",J170,0)</f>
        <v>0</v>
      </c>
      <c r="BJ170" s="18" t="s">
        <v>83</v>
      </c>
      <c r="BK170" s="217">
        <f>ROUND(I170*H170,2)</f>
        <v>0</v>
      </c>
      <c r="BL170" s="18" t="s">
        <v>137</v>
      </c>
      <c r="BM170" s="216" t="s">
        <v>254</v>
      </c>
    </row>
    <row r="171" s="2" customFormat="1">
      <c r="A171" s="39"/>
      <c r="B171" s="40"/>
      <c r="C171" s="41"/>
      <c r="D171" s="218" t="s">
        <v>139</v>
      </c>
      <c r="E171" s="41"/>
      <c r="F171" s="219" t="s">
        <v>255</v>
      </c>
      <c r="G171" s="41"/>
      <c r="H171" s="41"/>
      <c r="I171" s="220"/>
      <c r="J171" s="41"/>
      <c r="K171" s="41"/>
      <c r="L171" s="45"/>
      <c r="M171" s="221"/>
      <c r="N171" s="222"/>
      <c r="O171" s="85"/>
      <c r="P171" s="85"/>
      <c r="Q171" s="85"/>
      <c r="R171" s="85"/>
      <c r="S171" s="85"/>
      <c r="T171" s="86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139</v>
      </c>
      <c r="AU171" s="18" t="s">
        <v>86</v>
      </c>
    </row>
    <row r="172" s="13" customFormat="1">
      <c r="A172" s="13"/>
      <c r="B172" s="223"/>
      <c r="C172" s="224"/>
      <c r="D172" s="225" t="s">
        <v>141</v>
      </c>
      <c r="E172" s="226" t="s">
        <v>19</v>
      </c>
      <c r="F172" s="227" t="s">
        <v>243</v>
      </c>
      <c r="G172" s="224"/>
      <c r="H172" s="228">
        <v>69.120000000000005</v>
      </c>
      <c r="I172" s="229"/>
      <c r="J172" s="224"/>
      <c r="K172" s="224"/>
      <c r="L172" s="230"/>
      <c r="M172" s="231"/>
      <c r="N172" s="232"/>
      <c r="O172" s="232"/>
      <c r="P172" s="232"/>
      <c r="Q172" s="232"/>
      <c r="R172" s="232"/>
      <c r="S172" s="232"/>
      <c r="T172" s="23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34" t="s">
        <v>141</v>
      </c>
      <c r="AU172" s="234" t="s">
        <v>86</v>
      </c>
      <c r="AV172" s="13" t="s">
        <v>86</v>
      </c>
      <c r="AW172" s="13" t="s">
        <v>37</v>
      </c>
      <c r="AX172" s="13" t="s">
        <v>75</v>
      </c>
      <c r="AY172" s="234" t="s">
        <v>129</v>
      </c>
    </row>
    <row r="173" s="13" customFormat="1">
      <c r="A173" s="13"/>
      <c r="B173" s="223"/>
      <c r="C173" s="224"/>
      <c r="D173" s="225" t="s">
        <v>141</v>
      </c>
      <c r="E173" s="226" t="s">
        <v>19</v>
      </c>
      <c r="F173" s="227" t="s">
        <v>244</v>
      </c>
      <c r="G173" s="224"/>
      <c r="H173" s="228">
        <v>3.8399999999999999</v>
      </c>
      <c r="I173" s="229"/>
      <c r="J173" s="224"/>
      <c r="K173" s="224"/>
      <c r="L173" s="230"/>
      <c r="M173" s="231"/>
      <c r="N173" s="232"/>
      <c r="O173" s="232"/>
      <c r="P173" s="232"/>
      <c r="Q173" s="232"/>
      <c r="R173" s="232"/>
      <c r="S173" s="232"/>
      <c r="T173" s="233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34" t="s">
        <v>141</v>
      </c>
      <c r="AU173" s="234" t="s">
        <v>86</v>
      </c>
      <c r="AV173" s="13" t="s">
        <v>86</v>
      </c>
      <c r="AW173" s="13" t="s">
        <v>37</v>
      </c>
      <c r="AX173" s="13" t="s">
        <v>75</v>
      </c>
      <c r="AY173" s="234" t="s">
        <v>129</v>
      </c>
    </row>
    <row r="174" s="15" customFormat="1">
      <c r="A174" s="15"/>
      <c r="B174" s="247"/>
      <c r="C174" s="248"/>
      <c r="D174" s="225" t="s">
        <v>141</v>
      </c>
      <c r="E174" s="249" t="s">
        <v>19</v>
      </c>
      <c r="F174" s="250" t="s">
        <v>178</v>
      </c>
      <c r="G174" s="248"/>
      <c r="H174" s="251">
        <v>72.959999999999994</v>
      </c>
      <c r="I174" s="252"/>
      <c r="J174" s="248"/>
      <c r="K174" s="248"/>
      <c r="L174" s="253"/>
      <c r="M174" s="254"/>
      <c r="N174" s="255"/>
      <c r="O174" s="255"/>
      <c r="P174" s="255"/>
      <c r="Q174" s="255"/>
      <c r="R174" s="255"/>
      <c r="S174" s="255"/>
      <c r="T174" s="256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7" t="s">
        <v>141</v>
      </c>
      <c r="AU174" s="257" t="s">
        <v>86</v>
      </c>
      <c r="AV174" s="15" t="s">
        <v>149</v>
      </c>
      <c r="AW174" s="15" t="s">
        <v>37</v>
      </c>
      <c r="AX174" s="15" t="s">
        <v>75</v>
      </c>
      <c r="AY174" s="257" t="s">
        <v>129</v>
      </c>
    </row>
    <row r="175" s="13" customFormat="1">
      <c r="A175" s="13"/>
      <c r="B175" s="223"/>
      <c r="C175" s="224"/>
      <c r="D175" s="225" t="s">
        <v>141</v>
      </c>
      <c r="E175" s="226" t="s">
        <v>19</v>
      </c>
      <c r="F175" s="227" t="s">
        <v>256</v>
      </c>
      <c r="G175" s="224"/>
      <c r="H175" s="228">
        <v>14.592000000000001</v>
      </c>
      <c r="I175" s="229"/>
      <c r="J175" s="224"/>
      <c r="K175" s="224"/>
      <c r="L175" s="230"/>
      <c r="M175" s="231"/>
      <c r="N175" s="232"/>
      <c r="O175" s="232"/>
      <c r="P175" s="232"/>
      <c r="Q175" s="232"/>
      <c r="R175" s="232"/>
      <c r="S175" s="232"/>
      <c r="T175" s="23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4" t="s">
        <v>141</v>
      </c>
      <c r="AU175" s="234" t="s">
        <v>86</v>
      </c>
      <c r="AV175" s="13" t="s">
        <v>86</v>
      </c>
      <c r="AW175" s="13" t="s">
        <v>37</v>
      </c>
      <c r="AX175" s="13" t="s">
        <v>83</v>
      </c>
      <c r="AY175" s="234" t="s">
        <v>129</v>
      </c>
    </row>
    <row r="176" s="2" customFormat="1" ht="24.15" customHeight="1">
      <c r="A176" s="39"/>
      <c r="B176" s="40"/>
      <c r="C176" s="205" t="s">
        <v>257</v>
      </c>
      <c r="D176" s="205" t="s">
        <v>132</v>
      </c>
      <c r="E176" s="206" t="s">
        <v>258</v>
      </c>
      <c r="F176" s="207" t="s">
        <v>259</v>
      </c>
      <c r="G176" s="208" t="s">
        <v>172</v>
      </c>
      <c r="H176" s="209">
        <v>7.2960000000000003</v>
      </c>
      <c r="I176" s="210"/>
      <c r="J176" s="211">
        <f>ROUND(I176*H176,2)</f>
        <v>0</v>
      </c>
      <c r="K176" s="207" t="s">
        <v>136</v>
      </c>
      <c r="L176" s="45"/>
      <c r="M176" s="212" t="s">
        <v>19</v>
      </c>
      <c r="N176" s="213" t="s">
        <v>46</v>
      </c>
      <c r="O176" s="85"/>
      <c r="P176" s="214">
        <f>O176*H176</f>
        <v>0</v>
      </c>
      <c r="Q176" s="214">
        <v>0</v>
      </c>
      <c r="R176" s="214">
        <f>Q176*H176</f>
        <v>0</v>
      </c>
      <c r="S176" s="214">
        <v>0</v>
      </c>
      <c r="T176" s="215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6" t="s">
        <v>137</v>
      </c>
      <c r="AT176" s="216" t="s">
        <v>132</v>
      </c>
      <c r="AU176" s="216" t="s">
        <v>86</v>
      </c>
      <c r="AY176" s="18" t="s">
        <v>129</v>
      </c>
      <c r="BE176" s="217">
        <f>IF(N176="základní",J176,0)</f>
        <v>0</v>
      </c>
      <c r="BF176" s="217">
        <f>IF(N176="snížená",J176,0)</f>
        <v>0</v>
      </c>
      <c r="BG176" s="217">
        <f>IF(N176="zákl. přenesená",J176,0)</f>
        <v>0</v>
      </c>
      <c r="BH176" s="217">
        <f>IF(N176="sníž. přenesená",J176,0)</f>
        <v>0</v>
      </c>
      <c r="BI176" s="217">
        <f>IF(N176="nulová",J176,0)</f>
        <v>0</v>
      </c>
      <c r="BJ176" s="18" t="s">
        <v>83</v>
      </c>
      <c r="BK176" s="217">
        <f>ROUND(I176*H176,2)</f>
        <v>0</v>
      </c>
      <c r="BL176" s="18" t="s">
        <v>137</v>
      </c>
      <c r="BM176" s="216" t="s">
        <v>260</v>
      </c>
    </row>
    <row r="177" s="2" customFormat="1">
      <c r="A177" s="39"/>
      <c r="B177" s="40"/>
      <c r="C177" s="41"/>
      <c r="D177" s="218" t="s">
        <v>139</v>
      </c>
      <c r="E177" s="41"/>
      <c r="F177" s="219" t="s">
        <v>261</v>
      </c>
      <c r="G177" s="41"/>
      <c r="H177" s="41"/>
      <c r="I177" s="220"/>
      <c r="J177" s="41"/>
      <c r="K177" s="41"/>
      <c r="L177" s="45"/>
      <c r="M177" s="221"/>
      <c r="N177" s="222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139</v>
      </c>
      <c r="AU177" s="18" t="s">
        <v>86</v>
      </c>
    </row>
    <row r="178" s="13" customFormat="1">
      <c r="A178" s="13"/>
      <c r="B178" s="223"/>
      <c r="C178" s="224"/>
      <c r="D178" s="225" t="s">
        <v>141</v>
      </c>
      <c r="E178" s="226" t="s">
        <v>19</v>
      </c>
      <c r="F178" s="227" t="s">
        <v>243</v>
      </c>
      <c r="G178" s="224"/>
      <c r="H178" s="228">
        <v>69.120000000000005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141</v>
      </c>
      <c r="AU178" s="234" t="s">
        <v>86</v>
      </c>
      <c r="AV178" s="13" t="s">
        <v>86</v>
      </c>
      <c r="AW178" s="13" t="s">
        <v>37</v>
      </c>
      <c r="AX178" s="13" t="s">
        <v>75</v>
      </c>
      <c r="AY178" s="234" t="s">
        <v>129</v>
      </c>
    </row>
    <row r="179" s="13" customFormat="1">
      <c r="A179" s="13"/>
      <c r="B179" s="223"/>
      <c r="C179" s="224"/>
      <c r="D179" s="225" t="s">
        <v>141</v>
      </c>
      <c r="E179" s="226" t="s">
        <v>19</v>
      </c>
      <c r="F179" s="227" t="s">
        <v>244</v>
      </c>
      <c r="G179" s="224"/>
      <c r="H179" s="228">
        <v>3.8399999999999999</v>
      </c>
      <c r="I179" s="229"/>
      <c r="J179" s="224"/>
      <c r="K179" s="224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141</v>
      </c>
      <c r="AU179" s="234" t="s">
        <v>86</v>
      </c>
      <c r="AV179" s="13" t="s">
        <v>86</v>
      </c>
      <c r="AW179" s="13" t="s">
        <v>37</v>
      </c>
      <c r="AX179" s="13" t="s">
        <v>75</v>
      </c>
      <c r="AY179" s="234" t="s">
        <v>129</v>
      </c>
    </row>
    <row r="180" s="15" customFormat="1">
      <c r="A180" s="15"/>
      <c r="B180" s="247"/>
      <c r="C180" s="248"/>
      <c r="D180" s="225" t="s">
        <v>141</v>
      </c>
      <c r="E180" s="249" t="s">
        <v>19</v>
      </c>
      <c r="F180" s="250" t="s">
        <v>178</v>
      </c>
      <c r="G180" s="248"/>
      <c r="H180" s="251">
        <v>72.959999999999994</v>
      </c>
      <c r="I180" s="252"/>
      <c r="J180" s="248"/>
      <c r="K180" s="248"/>
      <c r="L180" s="253"/>
      <c r="M180" s="254"/>
      <c r="N180" s="255"/>
      <c r="O180" s="255"/>
      <c r="P180" s="255"/>
      <c r="Q180" s="255"/>
      <c r="R180" s="255"/>
      <c r="S180" s="255"/>
      <c r="T180" s="256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57" t="s">
        <v>141</v>
      </c>
      <c r="AU180" s="257" t="s">
        <v>86</v>
      </c>
      <c r="AV180" s="15" t="s">
        <v>149</v>
      </c>
      <c r="AW180" s="15" t="s">
        <v>37</v>
      </c>
      <c r="AX180" s="15" t="s">
        <v>75</v>
      </c>
      <c r="AY180" s="257" t="s">
        <v>129</v>
      </c>
    </row>
    <row r="181" s="13" customFormat="1">
      <c r="A181" s="13"/>
      <c r="B181" s="223"/>
      <c r="C181" s="224"/>
      <c r="D181" s="225" t="s">
        <v>141</v>
      </c>
      <c r="E181" s="226" t="s">
        <v>19</v>
      </c>
      <c r="F181" s="227" t="s">
        <v>262</v>
      </c>
      <c r="G181" s="224"/>
      <c r="H181" s="228">
        <v>7.2960000000000003</v>
      </c>
      <c r="I181" s="229"/>
      <c r="J181" s="224"/>
      <c r="K181" s="224"/>
      <c r="L181" s="230"/>
      <c r="M181" s="231"/>
      <c r="N181" s="232"/>
      <c r="O181" s="232"/>
      <c r="P181" s="232"/>
      <c r="Q181" s="232"/>
      <c r="R181" s="232"/>
      <c r="S181" s="232"/>
      <c r="T181" s="23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4" t="s">
        <v>141</v>
      </c>
      <c r="AU181" s="234" t="s">
        <v>86</v>
      </c>
      <c r="AV181" s="13" t="s">
        <v>86</v>
      </c>
      <c r="AW181" s="13" t="s">
        <v>37</v>
      </c>
      <c r="AX181" s="13" t="s">
        <v>83</v>
      </c>
      <c r="AY181" s="234" t="s">
        <v>129</v>
      </c>
    </row>
    <row r="182" s="2" customFormat="1" ht="24.15" customHeight="1">
      <c r="A182" s="39"/>
      <c r="B182" s="40"/>
      <c r="C182" s="205" t="s">
        <v>263</v>
      </c>
      <c r="D182" s="205" t="s">
        <v>132</v>
      </c>
      <c r="E182" s="206" t="s">
        <v>264</v>
      </c>
      <c r="F182" s="207" t="s">
        <v>265</v>
      </c>
      <c r="G182" s="208" t="s">
        <v>172</v>
      </c>
      <c r="H182" s="209">
        <v>170.45099999999999</v>
      </c>
      <c r="I182" s="210"/>
      <c r="J182" s="211">
        <f>ROUND(I182*H182,2)</f>
        <v>0</v>
      </c>
      <c r="K182" s="207" t="s">
        <v>136</v>
      </c>
      <c r="L182" s="45"/>
      <c r="M182" s="212" t="s">
        <v>19</v>
      </c>
      <c r="N182" s="213" t="s">
        <v>46</v>
      </c>
      <c r="O182" s="85"/>
      <c r="P182" s="214">
        <f>O182*H182</f>
        <v>0</v>
      </c>
      <c r="Q182" s="214">
        <v>0</v>
      </c>
      <c r="R182" s="214">
        <f>Q182*H182</f>
        <v>0</v>
      </c>
      <c r="S182" s="214">
        <v>0</v>
      </c>
      <c r="T182" s="215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6" t="s">
        <v>137</v>
      </c>
      <c r="AT182" s="216" t="s">
        <v>132</v>
      </c>
      <c r="AU182" s="216" t="s">
        <v>86</v>
      </c>
      <c r="AY182" s="18" t="s">
        <v>129</v>
      </c>
      <c r="BE182" s="217">
        <f>IF(N182="základní",J182,0)</f>
        <v>0</v>
      </c>
      <c r="BF182" s="217">
        <f>IF(N182="snížená",J182,0)</f>
        <v>0</v>
      </c>
      <c r="BG182" s="217">
        <f>IF(N182="zákl. přenesená",J182,0)</f>
        <v>0</v>
      </c>
      <c r="BH182" s="217">
        <f>IF(N182="sníž. přenesená",J182,0)</f>
        <v>0</v>
      </c>
      <c r="BI182" s="217">
        <f>IF(N182="nulová",J182,0)</f>
        <v>0</v>
      </c>
      <c r="BJ182" s="18" t="s">
        <v>83</v>
      </c>
      <c r="BK182" s="217">
        <f>ROUND(I182*H182,2)</f>
        <v>0</v>
      </c>
      <c r="BL182" s="18" t="s">
        <v>137</v>
      </c>
      <c r="BM182" s="216" t="s">
        <v>266</v>
      </c>
    </row>
    <row r="183" s="2" customFormat="1">
      <c r="A183" s="39"/>
      <c r="B183" s="40"/>
      <c r="C183" s="41"/>
      <c r="D183" s="218" t="s">
        <v>139</v>
      </c>
      <c r="E183" s="41"/>
      <c r="F183" s="219" t="s">
        <v>267</v>
      </c>
      <c r="G183" s="41"/>
      <c r="H183" s="41"/>
      <c r="I183" s="220"/>
      <c r="J183" s="41"/>
      <c r="K183" s="41"/>
      <c r="L183" s="45"/>
      <c r="M183" s="221"/>
      <c r="N183" s="222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139</v>
      </c>
      <c r="AU183" s="18" t="s">
        <v>86</v>
      </c>
    </row>
    <row r="184" s="13" customFormat="1">
      <c r="A184" s="13"/>
      <c r="B184" s="223"/>
      <c r="C184" s="224"/>
      <c r="D184" s="225" t="s">
        <v>141</v>
      </c>
      <c r="E184" s="226" t="s">
        <v>19</v>
      </c>
      <c r="F184" s="227" t="s">
        <v>268</v>
      </c>
      <c r="G184" s="224"/>
      <c r="H184" s="228">
        <v>197.75999999999999</v>
      </c>
      <c r="I184" s="229"/>
      <c r="J184" s="224"/>
      <c r="K184" s="224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141</v>
      </c>
      <c r="AU184" s="234" t="s">
        <v>86</v>
      </c>
      <c r="AV184" s="13" t="s">
        <v>86</v>
      </c>
      <c r="AW184" s="13" t="s">
        <v>37</v>
      </c>
      <c r="AX184" s="13" t="s">
        <v>75</v>
      </c>
      <c r="AY184" s="234" t="s">
        <v>129</v>
      </c>
    </row>
    <row r="185" s="13" customFormat="1">
      <c r="A185" s="13"/>
      <c r="B185" s="223"/>
      <c r="C185" s="224"/>
      <c r="D185" s="225" t="s">
        <v>141</v>
      </c>
      <c r="E185" s="226" t="s">
        <v>19</v>
      </c>
      <c r="F185" s="227" t="s">
        <v>269</v>
      </c>
      <c r="G185" s="224"/>
      <c r="H185" s="228">
        <v>14.336</v>
      </c>
      <c r="I185" s="229"/>
      <c r="J185" s="224"/>
      <c r="K185" s="224"/>
      <c r="L185" s="230"/>
      <c r="M185" s="231"/>
      <c r="N185" s="232"/>
      <c r="O185" s="232"/>
      <c r="P185" s="232"/>
      <c r="Q185" s="232"/>
      <c r="R185" s="232"/>
      <c r="S185" s="232"/>
      <c r="T185" s="233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34" t="s">
        <v>141</v>
      </c>
      <c r="AU185" s="234" t="s">
        <v>86</v>
      </c>
      <c r="AV185" s="13" t="s">
        <v>86</v>
      </c>
      <c r="AW185" s="13" t="s">
        <v>37</v>
      </c>
      <c r="AX185" s="13" t="s">
        <v>75</v>
      </c>
      <c r="AY185" s="234" t="s">
        <v>129</v>
      </c>
    </row>
    <row r="186" s="13" customFormat="1">
      <c r="A186" s="13"/>
      <c r="B186" s="223"/>
      <c r="C186" s="224"/>
      <c r="D186" s="225" t="s">
        <v>141</v>
      </c>
      <c r="E186" s="226" t="s">
        <v>19</v>
      </c>
      <c r="F186" s="227" t="s">
        <v>270</v>
      </c>
      <c r="G186" s="224"/>
      <c r="H186" s="228">
        <v>210</v>
      </c>
      <c r="I186" s="229"/>
      <c r="J186" s="224"/>
      <c r="K186" s="224"/>
      <c r="L186" s="230"/>
      <c r="M186" s="231"/>
      <c r="N186" s="232"/>
      <c r="O186" s="232"/>
      <c r="P186" s="232"/>
      <c r="Q186" s="232"/>
      <c r="R186" s="232"/>
      <c r="S186" s="232"/>
      <c r="T186" s="23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4" t="s">
        <v>141</v>
      </c>
      <c r="AU186" s="234" t="s">
        <v>86</v>
      </c>
      <c r="AV186" s="13" t="s">
        <v>86</v>
      </c>
      <c r="AW186" s="13" t="s">
        <v>37</v>
      </c>
      <c r="AX186" s="13" t="s">
        <v>75</v>
      </c>
      <c r="AY186" s="234" t="s">
        <v>129</v>
      </c>
    </row>
    <row r="187" s="13" customFormat="1">
      <c r="A187" s="13"/>
      <c r="B187" s="223"/>
      <c r="C187" s="224"/>
      <c r="D187" s="225" t="s">
        <v>141</v>
      </c>
      <c r="E187" s="226" t="s">
        <v>19</v>
      </c>
      <c r="F187" s="227" t="s">
        <v>271</v>
      </c>
      <c r="G187" s="224"/>
      <c r="H187" s="228">
        <v>4.032</v>
      </c>
      <c r="I187" s="229"/>
      <c r="J187" s="224"/>
      <c r="K187" s="224"/>
      <c r="L187" s="230"/>
      <c r="M187" s="231"/>
      <c r="N187" s="232"/>
      <c r="O187" s="232"/>
      <c r="P187" s="232"/>
      <c r="Q187" s="232"/>
      <c r="R187" s="232"/>
      <c r="S187" s="232"/>
      <c r="T187" s="23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34" t="s">
        <v>141</v>
      </c>
      <c r="AU187" s="234" t="s">
        <v>86</v>
      </c>
      <c r="AV187" s="13" t="s">
        <v>86</v>
      </c>
      <c r="AW187" s="13" t="s">
        <v>37</v>
      </c>
      <c r="AX187" s="13" t="s">
        <v>75</v>
      </c>
      <c r="AY187" s="234" t="s">
        <v>129</v>
      </c>
    </row>
    <row r="188" s="15" customFormat="1">
      <c r="A188" s="15"/>
      <c r="B188" s="247"/>
      <c r="C188" s="248"/>
      <c r="D188" s="225" t="s">
        <v>141</v>
      </c>
      <c r="E188" s="249" t="s">
        <v>19</v>
      </c>
      <c r="F188" s="250" t="s">
        <v>178</v>
      </c>
      <c r="G188" s="248"/>
      <c r="H188" s="251">
        <v>426.12799999999999</v>
      </c>
      <c r="I188" s="252"/>
      <c r="J188" s="248"/>
      <c r="K188" s="248"/>
      <c r="L188" s="253"/>
      <c r="M188" s="254"/>
      <c r="N188" s="255"/>
      <c r="O188" s="255"/>
      <c r="P188" s="255"/>
      <c r="Q188" s="255"/>
      <c r="R188" s="255"/>
      <c r="S188" s="255"/>
      <c r="T188" s="256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57" t="s">
        <v>141</v>
      </c>
      <c r="AU188" s="257" t="s">
        <v>86</v>
      </c>
      <c r="AV188" s="15" t="s">
        <v>149</v>
      </c>
      <c r="AW188" s="15" t="s">
        <v>37</v>
      </c>
      <c r="AX188" s="15" t="s">
        <v>75</v>
      </c>
      <c r="AY188" s="257" t="s">
        <v>129</v>
      </c>
    </row>
    <row r="189" s="13" customFormat="1">
      <c r="A189" s="13"/>
      <c r="B189" s="223"/>
      <c r="C189" s="224"/>
      <c r="D189" s="225" t="s">
        <v>141</v>
      </c>
      <c r="E189" s="226" t="s">
        <v>19</v>
      </c>
      <c r="F189" s="227" t="s">
        <v>272</v>
      </c>
      <c r="G189" s="224"/>
      <c r="H189" s="228">
        <v>170.45099999999999</v>
      </c>
      <c r="I189" s="229"/>
      <c r="J189" s="224"/>
      <c r="K189" s="224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141</v>
      </c>
      <c r="AU189" s="234" t="s">
        <v>86</v>
      </c>
      <c r="AV189" s="13" t="s">
        <v>86</v>
      </c>
      <c r="AW189" s="13" t="s">
        <v>37</v>
      </c>
      <c r="AX189" s="13" t="s">
        <v>83</v>
      </c>
      <c r="AY189" s="234" t="s">
        <v>129</v>
      </c>
    </row>
    <row r="190" s="2" customFormat="1" ht="24.15" customHeight="1">
      <c r="A190" s="39"/>
      <c r="B190" s="40"/>
      <c r="C190" s="205" t="s">
        <v>273</v>
      </c>
      <c r="D190" s="205" t="s">
        <v>132</v>
      </c>
      <c r="E190" s="206" t="s">
        <v>274</v>
      </c>
      <c r="F190" s="207" t="s">
        <v>275</v>
      </c>
      <c r="G190" s="208" t="s">
        <v>172</v>
      </c>
      <c r="H190" s="209">
        <v>127.83799999999999</v>
      </c>
      <c r="I190" s="210"/>
      <c r="J190" s="211">
        <f>ROUND(I190*H190,2)</f>
        <v>0</v>
      </c>
      <c r="K190" s="207" t="s">
        <v>136</v>
      </c>
      <c r="L190" s="45"/>
      <c r="M190" s="212" t="s">
        <v>19</v>
      </c>
      <c r="N190" s="213" t="s">
        <v>46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</v>
      </c>
      <c r="T190" s="215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137</v>
      </c>
      <c r="AT190" s="216" t="s">
        <v>132</v>
      </c>
      <c r="AU190" s="216" t="s">
        <v>86</v>
      </c>
      <c r="AY190" s="18" t="s">
        <v>129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83</v>
      </c>
      <c r="BK190" s="217">
        <f>ROUND(I190*H190,2)</f>
        <v>0</v>
      </c>
      <c r="BL190" s="18" t="s">
        <v>137</v>
      </c>
      <c r="BM190" s="216" t="s">
        <v>276</v>
      </c>
    </row>
    <row r="191" s="2" customFormat="1">
      <c r="A191" s="39"/>
      <c r="B191" s="40"/>
      <c r="C191" s="41"/>
      <c r="D191" s="218" t="s">
        <v>139</v>
      </c>
      <c r="E191" s="41"/>
      <c r="F191" s="219" t="s">
        <v>277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139</v>
      </c>
      <c r="AU191" s="18" t="s">
        <v>86</v>
      </c>
    </row>
    <row r="192" s="13" customFormat="1">
      <c r="A192" s="13"/>
      <c r="B192" s="223"/>
      <c r="C192" s="224"/>
      <c r="D192" s="225" t="s">
        <v>141</v>
      </c>
      <c r="E192" s="226" t="s">
        <v>19</v>
      </c>
      <c r="F192" s="227" t="s">
        <v>268</v>
      </c>
      <c r="G192" s="224"/>
      <c r="H192" s="228">
        <v>197.75999999999999</v>
      </c>
      <c r="I192" s="229"/>
      <c r="J192" s="224"/>
      <c r="K192" s="224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141</v>
      </c>
      <c r="AU192" s="234" t="s">
        <v>86</v>
      </c>
      <c r="AV192" s="13" t="s">
        <v>86</v>
      </c>
      <c r="AW192" s="13" t="s">
        <v>37</v>
      </c>
      <c r="AX192" s="13" t="s">
        <v>75</v>
      </c>
      <c r="AY192" s="234" t="s">
        <v>129</v>
      </c>
    </row>
    <row r="193" s="13" customFormat="1">
      <c r="A193" s="13"/>
      <c r="B193" s="223"/>
      <c r="C193" s="224"/>
      <c r="D193" s="225" t="s">
        <v>141</v>
      </c>
      <c r="E193" s="226" t="s">
        <v>19</v>
      </c>
      <c r="F193" s="227" t="s">
        <v>269</v>
      </c>
      <c r="G193" s="224"/>
      <c r="H193" s="228">
        <v>14.336</v>
      </c>
      <c r="I193" s="229"/>
      <c r="J193" s="224"/>
      <c r="K193" s="224"/>
      <c r="L193" s="230"/>
      <c r="M193" s="231"/>
      <c r="N193" s="232"/>
      <c r="O193" s="232"/>
      <c r="P193" s="232"/>
      <c r="Q193" s="232"/>
      <c r="R193" s="232"/>
      <c r="S193" s="232"/>
      <c r="T193" s="23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4" t="s">
        <v>141</v>
      </c>
      <c r="AU193" s="234" t="s">
        <v>86</v>
      </c>
      <c r="AV193" s="13" t="s">
        <v>86</v>
      </c>
      <c r="AW193" s="13" t="s">
        <v>37</v>
      </c>
      <c r="AX193" s="13" t="s">
        <v>75</v>
      </c>
      <c r="AY193" s="234" t="s">
        <v>129</v>
      </c>
    </row>
    <row r="194" s="13" customFormat="1">
      <c r="A194" s="13"/>
      <c r="B194" s="223"/>
      <c r="C194" s="224"/>
      <c r="D194" s="225" t="s">
        <v>141</v>
      </c>
      <c r="E194" s="226" t="s">
        <v>19</v>
      </c>
      <c r="F194" s="227" t="s">
        <v>270</v>
      </c>
      <c r="G194" s="224"/>
      <c r="H194" s="228">
        <v>210</v>
      </c>
      <c r="I194" s="229"/>
      <c r="J194" s="224"/>
      <c r="K194" s="224"/>
      <c r="L194" s="230"/>
      <c r="M194" s="231"/>
      <c r="N194" s="232"/>
      <c r="O194" s="232"/>
      <c r="P194" s="232"/>
      <c r="Q194" s="232"/>
      <c r="R194" s="232"/>
      <c r="S194" s="232"/>
      <c r="T194" s="233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34" t="s">
        <v>141</v>
      </c>
      <c r="AU194" s="234" t="s">
        <v>86</v>
      </c>
      <c r="AV194" s="13" t="s">
        <v>86</v>
      </c>
      <c r="AW194" s="13" t="s">
        <v>37</v>
      </c>
      <c r="AX194" s="13" t="s">
        <v>75</v>
      </c>
      <c r="AY194" s="234" t="s">
        <v>129</v>
      </c>
    </row>
    <row r="195" s="13" customFormat="1">
      <c r="A195" s="13"/>
      <c r="B195" s="223"/>
      <c r="C195" s="224"/>
      <c r="D195" s="225" t="s">
        <v>141</v>
      </c>
      <c r="E195" s="226" t="s">
        <v>19</v>
      </c>
      <c r="F195" s="227" t="s">
        <v>271</v>
      </c>
      <c r="G195" s="224"/>
      <c r="H195" s="228">
        <v>4.032</v>
      </c>
      <c r="I195" s="229"/>
      <c r="J195" s="224"/>
      <c r="K195" s="224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141</v>
      </c>
      <c r="AU195" s="234" t="s">
        <v>86</v>
      </c>
      <c r="AV195" s="13" t="s">
        <v>86</v>
      </c>
      <c r="AW195" s="13" t="s">
        <v>37</v>
      </c>
      <c r="AX195" s="13" t="s">
        <v>75</v>
      </c>
      <c r="AY195" s="234" t="s">
        <v>129</v>
      </c>
    </row>
    <row r="196" s="15" customFormat="1">
      <c r="A196" s="15"/>
      <c r="B196" s="247"/>
      <c r="C196" s="248"/>
      <c r="D196" s="225" t="s">
        <v>141</v>
      </c>
      <c r="E196" s="249" t="s">
        <v>19</v>
      </c>
      <c r="F196" s="250" t="s">
        <v>178</v>
      </c>
      <c r="G196" s="248"/>
      <c r="H196" s="251">
        <v>426.12799999999999</v>
      </c>
      <c r="I196" s="252"/>
      <c r="J196" s="248"/>
      <c r="K196" s="248"/>
      <c r="L196" s="253"/>
      <c r="M196" s="254"/>
      <c r="N196" s="255"/>
      <c r="O196" s="255"/>
      <c r="P196" s="255"/>
      <c r="Q196" s="255"/>
      <c r="R196" s="255"/>
      <c r="S196" s="255"/>
      <c r="T196" s="25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57" t="s">
        <v>141</v>
      </c>
      <c r="AU196" s="257" t="s">
        <v>86</v>
      </c>
      <c r="AV196" s="15" t="s">
        <v>149</v>
      </c>
      <c r="AW196" s="15" t="s">
        <v>37</v>
      </c>
      <c r="AX196" s="15" t="s">
        <v>75</v>
      </c>
      <c r="AY196" s="257" t="s">
        <v>129</v>
      </c>
    </row>
    <row r="197" s="13" customFormat="1">
      <c r="A197" s="13"/>
      <c r="B197" s="223"/>
      <c r="C197" s="224"/>
      <c r="D197" s="225" t="s">
        <v>141</v>
      </c>
      <c r="E197" s="226" t="s">
        <v>19</v>
      </c>
      <c r="F197" s="227" t="s">
        <v>278</v>
      </c>
      <c r="G197" s="224"/>
      <c r="H197" s="228">
        <v>127.83799999999999</v>
      </c>
      <c r="I197" s="229"/>
      <c r="J197" s="224"/>
      <c r="K197" s="224"/>
      <c r="L197" s="230"/>
      <c r="M197" s="231"/>
      <c r="N197" s="232"/>
      <c r="O197" s="232"/>
      <c r="P197" s="232"/>
      <c r="Q197" s="232"/>
      <c r="R197" s="232"/>
      <c r="S197" s="232"/>
      <c r="T197" s="23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4" t="s">
        <v>141</v>
      </c>
      <c r="AU197" s="234" t="s">
        <v>86</v>
      </c>
      <c r="AV197" s="13" t="s">
        <v>86</v>
      </c>
      <c r="AW197" s="13" t="s">
        <v>37</v>
      </c>
      <c r="AX197" s="13" t="s">
        <v>83</v>
      </c>
      <c r="AY197" s="234" t="s">
        <v>129</v>
      </c>
    </row>
    <row r="198" s="2" customFormat="1" ht="24.15" customHeight="1">
      <c r="A198" s="39"/>
      <c r="B198" s="40"/>
      <c r="C198" s="205" t="s">
        <v>279</v>
      </c>
      <c r="D198" s="205" t="s">
        <v>132</v>
      </c>
      <c r="E198" s="206" t="s">
        <v>280</v>
      </c>
      <c r="F198" s="207" t="s">
        <v>281</v>
      </c>
      <c r="G198" s="208" t="s">
        <v>172</v>
      </c>
      <c r="H198" s="209">
        <v>85.225999999999999</v>
      </c>
      <c r="I198" s="210"/>
      <c r="J198" s="211">
        <f>ROUND(I198*H198,2)</f>
        <v>0</v>
      </c>
      <c r="K198" s="207" t="s">
        <v>136</v>
      </c>
      <c r="L198" s="45"/>
      <c r="M198" s="212" t="s">
        <v>19</v>
      </c>
      <c r="N198" s="213" t="s">
        <v>46</v>
      </c>
      <c r="O198" s="85"/>
      <c r="P198" s="214">
        <f>O198*H198</f>
        <v>0</v>
      </c>
      <c r="Q198" s="214">
        <v>0</v>
      </c>
      <c r="R198" s="214">
        <f>Q198*H198</f>
        <v>0</v>
      </c>
      <c r="S198" s="214">
        <v>0</v>
      </c>
      <c r="T198" s="215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6" t="s">
        <v>137</v>
      </c>
      <c r="AT198" s="216" t="s">
        <v>132</v>
      </c>
      <c r="AU198" s="216" t="s">
        <v>86</v>
      </c>
      <c r="AY198" s="18" t="s">
        <v>129</v>
      </c>
      <c r="BE198" s="217">
        <f>IF(N198="základní",J198,0)</f>
        <v>0</v>
      </c>
      <c r="BF198" s="217">
        <f>IF(N198="snížená",J198,0)</f>
        <v>0</v>
      </c>
      <c r="BG198" s="217">
        <f>IF(N198="zákl. přenesená",J198,0)</f>
        <v>0</v>
      </c>
      <c r="BH198" s="217">
        <f>IF(N198="sníž. přenesená",J198,0)</f>
        <v>0</v>
      </c>
      <c r="BI198" s="217">
        <f>IF(N198="nulová",J198,0)</f>
        <v>0</v>
      </c>
      <c r="BJ198" s="18" t="s">
        <v>83</v>
      </c>
      <c r="BK198" s="217">
        <f>ROUND(I198*H198,2)</f>
        <v>0</v>
      </c>
      <c r="BL198" s="18" t="s">
        <v>137</v>
      </c>
      <c r="BM198" s="216" t="s">
        <v>282</v>
      </c>
    </row>
    <row r="199" s="2" customFormat="1">
      <c r="A199" s="39"/>
      <c r="B199" s="40"/>
      <c r="C199" s="41"/>
      <c r="D199" s="218" t="s">
        <v>139</v>
      </c>
      <c r="E199" s="41"/>
      <c r="F199" s="219" t="s">
        <v>283</v>
      </c>
      <c r="G199" s="41"/>
      <c r="H199" s="41"/>
      <c r="I199" s="220"/>
      <c r="J199" s="41"/>
      <c r="K199" s="41"/>
      <c r="L199" s="45"/>
      <c r="M199" s="221"/>
      <c r="N199" s="222"/>
      <c r="O199" s="85"/>
      <c r="P199" s="85"/>
      <c r="Q199" s="85"/>
      <c r="R199" s="85"/>
      <c r="S199" s="85"/>
      <c r="T199" s="86"/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T199" s="18" t="s">
        <v>139</v>
      </c>
      <c r="AU199" s="18" t="s">
        <v>86</v>
      </c>
    </row>
    <row r="200" s="13" customFormat="1">
      <c r="A200" s="13"/>
      <c r="B200" s="223"/>
      <c r="C200" s="224"/>
      <c r="D200" s="225" t="s">
        <v>141</v>
      </c>
      <c r="E200" s="226" t="s">
        <v>19</v>
      </c>
      <c r="F200" s="227" t="s">
        <v>268</v>
      </c>
      <c r="G200" s="224"/>
      <c r="H200" s="228">
        <v>197.75999999999999</v>
      </c>
      <c r="I200" s="229"/>
      <c r="J200" s="224"/>
      <c r="K200" s="224"/>
      <c r="L200" s="230"/>
      <c r="M200" s="231"/>
      <c r="N200" s="232"/>
      <c r="O200" s="232"/>
      <c r="P200" s="232"/>
      <c r="Q200" s="232"/>
      <c r="R200" s="232"/>
      <c r="S200" s="232"/>
      <c r="T200" s="23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34" t="s">
        <v>141</v>
      </c>
      <c r="AU200" s="234" t="s">
        <v>86</v>
      </c>
      <c r="AV200" s="13" t="s">
        <v>86</v>
      </c>
      <c r="AW200" s="13" t="s">
        <v>37</v>
      </c>
      <c r="AX200" s="13" t="s">
        <v>75</v>
      </c>
      <c r="AY200" s="234" t="s">
        <v>129</v>
      </c>
    </row>
    <row r="201" s="13" customFormat="1">
      <c r="A201" s="13"/>
      <c r="B201" s="223"/>
      <c r="C201" s="224"/>
      <c r="D201" s="225" t="s">
        <v>141</v>
      </c>
      <c r="E201" s="226" t="s">
        <v>19</v>
      </c>
      <c r="F201" s="227" t="s">
        <v>269</v>
      </c>
      <c r="G201" s="224"/>
      <c r="H201" s="228">
        <v>14.336</v>
      </c>
      <c r="I201" s="229"/>
      <c r="J201" s="224"/>
      <c r="K201" s="224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141</v>
      </c>
      <c r="AU201" s="234" t="s">
        <v>86</v>
      </c>
      <c r="AV201" s="13" t="s">
        <v>86</v>
      </c>
      <c r="AW201" s="13" t="s">
        <v>37</v>
      </c>
      <c r="AX201" s="13" t="s">
        <v>75</v>
      </c>
      <c r="AY201" s="234" t="s">
        <v>129</v>
      </c>
    </row>
    <row r="202" s="13" customFormat="1">
      <c r="A202" s="13"/>
      <c r="B202" s="223"/>
      <c r="C202" s="224"/>
      <c r="D202" s="225" t="s">
        <v>141</v>
      </c>
      <c r="E202" s="226" t="s">
        <v>19</v>
      </c>
      <c r="F202" s="227" t="s">
        <v>270</v>
      </c>
      <c r="G202" s="224"/>
      <c r="H202" s="228">
        <v>210</v>
      </c>
      <c r="I202" s="229"/>
      <c r="J202" s="224"/>
      <c r="K202" s="224"/>
      <c r="L202" s="230"/>
      <c r="M202" s="231"/>
      <c r="N202" s="232"/>
      <c r="O202" s="232"/>
      <c r="P202" s="232"/>
      <c r="Q202" s="232"/>
      <c r="R202" s="232"/>
      <c r="S202" s="232"/>
      <c r="T202" s="23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34" t="s">
        <v>141</v>
      </c>
      <c r="AU202" s="234" t="s">
        <v>86</v>
      </c>
      <c r="AV202" s="13" t="s">
        <v>86</v>
      </c>
      <c r="AW202" s="13" t="s">
        <v>37</v>
      </c>
      <c r="AX202" s="13" t="s">
        <v>75</v>
      </c>
      <c r="AY202" s="234" t="s">
        <v>129</v>
      </c>
    </row>
    <row r="203" s="13" customFormat="1">
      <c r="A203" s="13"/>
      <c r="B203" s="223"/>
      <c r="C203" s="224"/>
      <c r="D203" s="225" t="s">
        <v>141</v>
      </c>
      <c r="E203" s="226" t="s">
        <v>19</v>
      </c>
      <c r="F203" s="227" t="s">
        <v>271</v>
      </c>
      <c r="G203" s="224"/>
      <c r="H203" s="228">
        <v>4.032</v>
      </c>
      <c r="I203" s="229"/>
      <c r="J203" s="224"/>
      <c r="K203" s="224"/>
      <c r="L203" s="230"/>
      <c r="M203" s="231"/>
      <c r="N203" s="232"/>
      <c r="O203" s="232"/>
      <c r="P203" s="232"/>
      <c r="Q203" s="232"/>
      <c r="R203" s="232"/>
      <c r="S203" s="232"/>
      <c r="T203" s="23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4" t="s">
        <v>141</v>
      </c>
      <c r="AU203" s="234" t="s">
        <v>86</v>
      </c>
      <c r="AV203" s="13" t="s">
        <v>86</v>
      </c>
      <c r="AW203" s="13" t="s">
        <v>37</v>
      </c>
      <c r="AX203" s="13" t="s">
        <v>75</v>
      </c>
      <c r="AY203" s="234" t="s">
        <v>129</v>
      </c>
    </row>
    <row r="204" s="15" customFormat="1">
      <c r="A204" s="15"/>
      <c r="B204" s="247"/>
      <c r="C204" s="248"/>
      <c r="D204" s="225" t="s">
        <v>141</v>
      </c>
      <c r="E204" s="249" t="s">
        <v>19</v>
      </c>
      <c r="F204" s="250" t="s">
        <v>178</v>
      </c>
      <c r="G204" s="248"/>
      <c r="H204" s="251">
        <v>426.12799999999999</v>
      </c>
      <c r="I204" s="252"/>
      <c r="J204" s="248"/>
      <c r="K204" s="248"/>
      <c r="L204" s="253"/>
      <c r="M204" s="254"/>
      <c r="N204" s="255"/>
      <c r="O204" s="255"/>
      <c r="P204" s="255"/>
      <c r="Q204" s="255"/>
      <c r="R204" s="255"/>
      <c r="S204" s="255"/>
      <c r="T204" s="256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57" t="s">
        <v>141</v>
      </c>
      <c r="AU204" s="257" t="s">
        <v>86</v>
      </c>
      <c r="AV204" s="15" t="s">
        <v>149</v>
      </c>
      <c r="AW204" s="15" t="s">
        <v>37</v>
      </c>
      <c r="AX204" s="15" t="s">
        <v>75</v>
      </c>
      <c r="AY204" s="257" t="s">
        <v>129</v>
      </c>
    </row>
    <row r="205" s="13" customFormat="1">
      <c r="A205" s="13"/>
      <c r="B205" s="223"/>
      <c r="C205" s="224"/>
      <c r="D205" s="225" t="s">
        <v>141</v>
      </c>
      <c r="E205" s="226" t="s">
        <v>19</v>
      </c>
      <c r="F205" s="227" t="s">
        <v>284</v>
      </c>
      <c r="G205" s="224"/>
      <c r="H205" s="228">
        <v>85.225999999999999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141</v>
      </c>
      <c r="AU205" s="234" t="s">
        <v>86</v>
      </c>
      <c r="AV205" s="13" t="s">
        <v>86</v>
      </c>
      <c r="AW205" s="13" t="s">
        <v>37</v>
      </c>
      <c r="AX205" s="13" t="s">
        <v>83</v>
      </c>
      <c r="AY205" s="234" t="s">
        <v>129</v>
      </c>
    </row>
    <row r="206" s="2" customFormat="1" ht="24.15" customHeight="1">
      <c r="A206" s="39"/>
      <c r="B206" s="40"/>
      <c r="C206" s="205" t="s">
        <v>7</v>
      </c>
      <c r="D206" s="205" t="s">
        <v>132</v>
      </c>
      <c r="E206" s="206" t="s">
        <v>285</v>
      </c>
      <c r="F206" s="207" t="s">
        <v>286</v>
      </c>
      <c r="G206" s="208" t="s">
        <v>172</v>
      </c>
      <c r="H206" s="209">
        <v>42.613</v>
      </c>
      <c r="I206" s="210"/>
      <c r="J206" s="211">
        <f>ROUND(I206*H206,2)</f>
        <v>0</v>
      </c>
      <c r="K206" s="207" t="s">
        <v>136</v>
      </c>
      <c r="L206" s="45"/>
      <c r="M206" s="212" t="s">
        <v>19</v>
      </c>
      <c r="N206" s="213" t="s">
        <v>46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137</v>
      </c>
      <c r="AT206" s="216" t="s">
        <v>132</v>
      </c>
      <c r="AU206" s="216" t="s">
        <v>86</v>
      </c>
      <c r="AY206" s="18" t="s">
        <v>129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83</v>
      </c>
      <c r="BK206" s="217">
        <f>ROUND(I206*H206,2)</f>
        <v>0</v>
      </c>
      <c r="BL206" s="18" t="s">
        <v>137</v>
      </c>
      <c r="BM206" s="216" t="s">
        <v>287</v>
      </c>
    </row>
    <row r="207" s="2" customFormat="1">
      <c r="A207" s="39"/>
      <c r="B207" s="40"/>
      <c r="C207" s="41"/>
      <c r="D207" s="218" t="s">
        <v>139</v>
      </c>
      <c r="E207" s="41"/>
      <c r="F207" s="219" t="s">
        <v>288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139</v>
      </c>
      <c r="AU207" s="18" t="s">
        <v>86</v>
      </c>
    </row>
    <row r="208" s="13" customFormat="1">
      <c r="A208" s="13"/>
      <c r="B208" s="223"/>
      <c r="C208" s="224"/>
      <c r="D208" s="225" t="s">
        <v>141</v>
      </c>
      <c r="E208" s="226" t="s">
        <v>19</v>
      </c>
      <c r="F208" s="227" t="s">
        <v>268</v>
      </c>
      <c r="G208" s="224"/>
      <c r="H208" s="228">
        <v>197.75999999999999</v>
      </c>
      <c r="I208" s="229"/>
      <c r="J208" s="224"/>
      <c r="K208" s="224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141</v>
      </c>
      <c r="AU208" s="234" t="s">
        <v>86</v>
      </c>
      <c r="AV208" s="13" t="s">
        <v>86</v>
      </c>
      <c r="AW208" s="13" t="s">
        <v>37</v>
      </c>
      <c r="AX208" s="13" t="s">
        <v>75</v>
      </c>
      <c r="AY208" s="234" t="s">
        <v>129</v>
      </c>
    </row>
    <row r="209" s="13" customFormat="1">
      <c r="A209" s="13"/>
      <c r="B209" s="223"/>
      <c r="C209" s="224"/>
      <c r="D209" s="225" t="s">
        <v>141</v>
      </c>
      <c r="E209" s="226" t="s">
        <v>19</v>
      </c>
      <c r="F209" s="227" t="s">
        <v>269</v>
      </c>
      <c r="G209" s="224"/>
      <c r="H209" s="228">
        <v>14.336</v>
      </c>
      <c r="I209" s="229"/>
      <c r="J209" s="224"/>
      <c r="K209" s="224"/>
      <c r="L209" s="230"/>
      <c r="M209" s="231"/>
      <c r="N209" s="232"/>
      <c r="O209" s="232"/>
      <c r="P209" s="232"/>
      <c r="Q209" s="232"/>
      <c r="R209" s="232"/>
      <c r="S209" s="232"/>
      <c r="T209" s="23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4" t="s">
        <v>141</v>
      </c>
      <c r="AU209" s="234" t="s">
        <v>86</v>
      </c>
      <c r="AV209" s="13" t="s">
        <v>86</v>
      </c>
      <c r="AW209" s="13" t="s">
        <v>37</v>
      </c>
      <c r="AX209" s="13" t="s">
        <v>75</v>
      </c>
      <c r="AY209" s="234" t="s">
        <v>129</v>
      </c>
    </row>
    <row r="210" s="13" customFormat="1">
      <c r="A210" s="13"/>
      <c r="B210" s="223"/>
      <c r="C210" s="224"/>
      <c r="D210" s="225" t="s">
        <v>141</v>
      </c>
      <c r="E210" s="226" t="s">
        <v>19</v>
      </c>
      <c r="F210" s="227" t="s">
        <v>270</v>
      </c>
      <c r="G210" s="224"/>
      <c r="H210" s="228">
        <v>210</v>
      </c>
      <c r="I210" s="229"/>
      <c r="J210" s="224"/>
      <c r="K210" s="224"/>
      <c r="L210" s="230"/>
      <c r="M210" s="231"/>
      <c r="N210" s="232"/>
      <c r="O210" s="232"/>
      <c r="P210" s="232"/>
      <c r="Q210" s="232"/>
      <c r="R210" s="232"/>
      <c r="S210" s="232"/>
      <c r="T210" s="23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4" t="s">
        <v>141</v>
      </c>
      <c r="AU210" s="234" t="s">
        <v>86</v>
      </c>
      <c r="AV210" s="13" t="s">
        <v>86</v>
      </c>
      <c r="AW210" s="13" t="s">
        <v>37</v>
      </c>
      <c r="AX210" s="13" t="s">
        <v>75</v>
      </c>
      <c r="AY210" s="234" t="s">
        <v>129</v>
      </c>
    </row>
    <row r="211" s="13" customFormat="1">
      <c r="A211" s="13"/>
      <c r="B211" s="223"/>
      <c r="C211" s="224"/>
      <c r="D211" s="225" t="s">
        <v>141</v>
      </c>
      <c r="E211" s="226" t="s">
        <v>19</v>
      </c>
      <c r="F211" s="227" t="s">
        <v>271</v>
      </c>
      <c r="G211" s="224"/>
      <c r="H211" s="228">
        <v>4.032</v>
      </c>
      <c r="I211" s="229"/>
      <c r="J211" s="224"/>
      <c r="K211" s="224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141</v>
      </c>
      <c r="AU211" s="234" t="s">
        <v>86</v>
      </c>
      <c r="AV211" s="13" t="s">
        <v>86</v>
      </c>
      <c r="AW211" s="13" t="s">
        <v>37</v>
      </c>
      <c r="AX211" s="13" t="s">
        <v>75</v>
      </c>
      <c r="AY211" s="234" t="s">
        <v>129</v>
      </c>
    </row>
    <row r="212" s="15" customFormat="1">
      <c r="A212" s="15"/>
      <c r="B212" s="247"/>
      <c r="C212" s="248"/>
      <c r="D212" s="225" t="s">
        <v>141</v>
      </c>
      <c r="E212" s="249" t="s">
        <v>19</v>
      </c>
      <c r="F212" s="250" t="s">
        <v>178</v>
      </c>
      <c r="G212" s="248"/>
      <c r="H212" s="251">
        <v>426.12799999999999</v>
      </c>
      <c r="I212" s="252"/>
      <c r="J212" s="248"/>
      <c r="K212" s="248"/>
      <c r="L212" s="253"/>
      <c r="M212" s="254"/>
      <c r="N212" s="255"/>
      <c r="O212" s="255"/>
      <c r="P212" s="255"/>
      <c r="Q212" s="255"/>
      <c r="R212" s="255"/>
      <c r="S212" s="255"/>
      <c r="T212" s="256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57" t="s">
        <v>141</v>
      </c>
      <c r="AU212" s="257" t="s">
        <v>86</v>
      </c>
      <c r="AV212" s="15" t="s">
        <v>149</v>
      </c>
      <c r="AW212" s="15" t="s">
        <v>37</v>
      </c>
      <c r="AX212" s="15" t="s">
        <v>75</v>
      </c>
      <c r="AY212" s="257" t="s">
        <v>129</v>
      </c>
    </row>
    <row r="213" s="13" customFormat="1">
      <c r="A213" s="13"/>
      <c r="B213" s="223"/>
      <c r="C213" s="224"/>
      <c r="D213" s="225" t="s">
        <v>141</v>
      </c>
      <c r="E213" s="226" t="s">
        <v>19</v>
      </c>
      <c r="F213" s="227" t="s">
        <v>289</v>
      </c>
      <c r="G213" s="224"/>
      <c r="H213" s="228">
        <v>42.613</v>
      </c>
      <c r="I213" s="229"/>
      <c r="J213" s="224"/>
      <c r="K213" s="224"/>
      <c r="L213" s="230"/>
      <c r="M213" s="231"/>
      <c r="N213" s="232"/>
      <c r="O213" s="232"/>
      <c r="P213" s="232"/>
      <c r="Q213" s="232"/>
      <c r="R213" s="232"/>
      <c r="S213" s="232"/>
      <c r="T213" s="233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4" t="s">
        <v>141</v>
      </c>
      <c r="AU213" s="234" t="s">
        <v>86</v>
      </c>
      <c r="AV213" s="13" t="s">
        <v>86</v>
      </c>
      <c r="AW213" s="13" t="s">
        <v>37</v>
      </c>
      <c r="AX213" s="13" t="s">
        <v>83</v>
      </c>
      <c r="AY213" s="234" t="s">
        <v>129</v>
      </c>
    </row>
    <row r="214" s="2" customFormat="1" ht="24.15" customHeight="1">
      <c r="A214" s="39"/>
      <c r="B214" s="40"/>
      <c r="C214" s="205" t="s">
        <v>290</v>
      </c>
      <c r="D214" s="205" t="s">
        <v>132</v>
      </c>
      <c r="E214" s="206" t="s">
        <v>291</v>
      </c>
      <c r="F214" s="207" t="s">
        <v>292</v>
      </c>
      <c r="G214" s="208" t="s">
        <v>156</v>
      </c>
      <c r="H214" s="209">
        <v>452.16000000000002</v>
      </c>
      <c r="I214" s="210"/>
      <c r="J214" s="211">
        <f>ROUND(I214*H214,2)</f>
        <v>0</v>
      </c>
      <c r="K214" s="207" t="s">
        <v>136</v>
      </c>
      <c r="L214" s="45"/>
      <c r="M214" s="212" t="s">
        <v>19</v>
      </c>
      <c r="N214" s="213" t="s">
        <v>46</v>
      </c>
      <c r="O214" s="85"/>
      <c r="P214" s="214">
        <f>O214*H214</f>
        <v>0</v>
      </c>
      <c r="Q214" s="214">
        <v>0.00059300800000000001</v>
      </c>
      <c r="R214" s="214">
        <f>Q214*H214</f>
        <v>0.26813449727999999</v>
      </c>
      <c r="S214" s="214">
        <v>0</v>
      </c>
      <c r="T214" s="215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6" t="s">
        <v>137</v>
      </c>
      <c r="AT214" s="216" t="s">
        <v>132</v>
      </c>
      <c r="AU214" s="216" t="s">
        <v>86</v>
      </c>
      <c r="AY214" s="18" t="s">
        <v>129</v>
      </c>
      <c r="BE214" s="217">
        <f>IF(N214="základní",J214,0)</f>
        <v>0</v>
      </c>
      <c r="BF214" s="217">
        <f>IF(N214="snížená",J214,0)</f>
        <v>0</v>
      </c>
      <c r="BG214" s="217">
        <f>IF(N214="zákl. přenesená",J214,0)</f>
        <v>0</v>
      </c>
      <c r="BH214" s="217">
        <f>IF(N214="sníž. přenesená",J214,0)</f>
        <v>0</v>
      </c>
      <c r="BI214" s="217">
        <f>IF(N214="nulová",J214,0)</f>
        <v>0</v>
      </c>
      <c r="BJ214" s="18" t="s">
        <v>83</v>
      </c>
      <c r="BK214" s="217">
        <f>ROUND(I214*H214,2)</f>
        <v>0</v>
      </c>
      <c r="BL214" s="18" t="s">
        <v>137</v>
      </c>
      <c r="BM214" s="216" t="s">
        <v>293</v>
      </c>
    </row>
    <row r="215" s="2" customFormat="1">
      <c r="A215" s="39"/>
      <c r="B215" s="40"/>
      <c r="C215" s="41"/>
      <c r="D215" s="218" t="s">
        <v>139</v>
      </c>
      <c r="E215" s="41"/>
      <c r="F215" s="219" t="s">
        <v>294</v>
      </c>
      <c r="G215" s="41"/>
      <c r="H215" s="41"/>
      <c r="I215" s="220"/>
      <c r="J215" s="41"/>
      <c r="K215" s="41"/>
      <c r="L215" s="45"/>
      <c r="M215" s="221"/>
      <c r="N215" s="222"/>
      <c r="O215" s="85"/>
      <c r="P215" s="85"/>
      <c r="Q215" s="85"/>
      <c r="R215" s="85"/>
      <c r="S215" s="85"/>
      <c r="T215" s="86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139</v>
      </c>
      <c r="AU215" s="18" t="s">
        <v>86</v>
      </c>
    </row>
    <row r="216" s="13" customFormat="1">
      <c r="A216" s="13"/>
      <c r="B216" s="223"/>
      <c r="C216" s="224"/>
      <c r="D216" s="225" t="s">
        <v>141</v>
      </c>
      <c r="E216" s="226" t="s">
        <v>19</v>
      </c>
      <c r="F216" s="227" t="s">
        <v>295</v>
      </c>
      <c r="G216" s="224"/>
      <c r="H216" s="228">
        <v>86.400000000000006</v>
      </c>
      <c r="I216" s="229"/>
      <c r="J216" s="224"/>
      <c r="K216" s="224"/>
      <c r="L216" s="230"/>
      <c r="M216" s="231"/>
      <c r="N216" s="232"/>
      <c r="O216" s="232"/>
      <c r="P216" s="232"/>
      <c r="Q216" s="232"/>
      <c r="R216" s="232"/>
      <c r="S216" s="232"/>
      <c r="T216" s="233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4" t="s">
        <v>141</v>
      </c>
      <c r="AU216" s="234" t="s">
        <v>86</v>
      </c>
      <c r="AV216" s="13" t="s">
        <v>86</v>
      </c>
      <c r="AW216" s="13" t="s">
        <v>37</v>
      </c>
      <c r="AX216" s="13" t="s">
        <v>75</v>
      </c>
      <c r="AY216" s="234" t="s">
        <v>129</v>
      </c>
    </row>
    <row r="217" s="13" customFormat="1">
      <c r="A217" s="13"/>
      <c r="B217" s="223"/>
      <c r="C217" s="224"/>
      <c r="D217" s="225" t="s">
        <v>141</v>
      </c>
      <c r="E217" s="226" t="s">
        <v>19</v>
      </c>
      <c r="F217" s="227" t="s">
        <v>296</v>
      </c>
      <c r="G217" s="224"/>
      <c r="H217" s="228">
        <v>197.75999999999999</v>
      </c>
      <c r="I217" s="229"/>
      <c r="J217" s="224"/>
      <c r="K217" s="224"/>
      <c r="L217" s="230"/>
      <c r="M217" s="231"/>
      <c r="N217" s="232"/>
      <c r="O217" s="232"/>
      <c r="P217" s="232"/>
      <c r="Q217" s="232"/>
      <c r="R217" s="232"/>
      <c r="S217" s="232"/>
      <c r="T217" s="233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4" t="s">
        <v>141</v>
      </c>
      <c r="AU217" s="234" t="s">
        <v>86</v>
      </c>
      <c r="AV217" s="13" t="s">
        <v>86</v>
      </c>
      <c r="AW217" s="13" t="s">
        <v>37</v>
      </c>
      <c r="AX217" s="13" t="s">
        <v>75</v>
      </c>
      <c r="AY217" s="234" t="s">
        <v>129</v>
      </c>
    </row>
    <row r="218" s="13" customFormat="1">
      <c r="A218" s="13"/>
      <c r="B218" s="223"/>
      <c r="C218" s="224"/>
      <c r="D218" s="225" t="s">
        <v>141</v>
      </c>
      <c r="E218" s="226" t="s">
        <v>19</v>
      </c>
      <c r="F218" s="227" t="s">
        <v>297</v>
      </c>
      <c r="G218" s="224"/>
      <c r="H218" s="228">
        <v>168</v>
      </c>
      <c r="I218" s="229"/>
      <c r="J218" s="224"/>
      <c r="K218" s="224"/>
      <c r="L218" s="230"/>
      <c r="M218" s="231"/>
      <c r="N218" s="232"/>
      <c r="O218" s="232"/>
      <c r="P218" s="232"/>
      <c r="Q218" s="232"/>
      <c r="R218" s="232"/>
      <c r="S218" s="232"/>
      <c r="T218" s="233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4" t="s">
        <v>141</v>
      </c>
      <c r="AU218" s="234" t="s">
        <v>86</v>
      </c>
      <c r="AV218" s="13" t="s">
        <v>86</v>
      </c>
      <c r="AW218" s="13" t="s">
        <v>37</v>
      </c>
      <c r="AX218" s="13" t="s">
        <v>75</v>
      </c>
      <c r="AY218" s="234" t="s">
        <v>129</v>
      </c>
    </row>
    <row r="219" s="14" customFormat="1">
      <c r="A219" s="14"/>
      <c r="B219" s="236"/>
      <c r="C219" s="237"/>
      <c r="D219" s="225" t="s">
        <v>141</v>
      </c>
      <c r="E219" s="238" t="s">
        <v>19</v>
      </c>
      <c r="F219" s="239" t="s">
        <v>168</v>
      </c>
      <c r="G219" s="237"/>
      <c r="H219" s="240">
        <v>452.16000000000002</v>
      </c>
      <c r="I219" s="241"/>
      <c r="J219" s="237"/>
      <c r="K219" s="237"/>
      <c r="L219" s="242"/>
      <c r="M219" s="243"/>
      <c r="N219" s="244"/>
      <c r="O219" s="244"/>
      <c r="P219" s="244"/>
      <c r="Q219" s="244"/>
      <c r="R219" s="244"/>
      <c r="S219" s="244"/>
      <c r="T219" s="245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6" t="s">
        <v>141</v>
      </c>
      <c r="AU219" s="246" t="s">
        <v>86</v>
      </c>
      <c r="AV219" s="14" t="s">
        <v>137</v>
      </c>
      <c r="AW219" s="14" t="s">
        <v>37</v>
      </c>
      <c r="AX219" s="14" t="s">
        <v>83</v>
      </c>
      <c r="AY219" s="246" t="s">
        <v>129</v>
      </c>
    </row>
    <row r="220" s="2" customFormat="1" ht="24.15" customHeight="1">
      <c r="A220" s="39"/>
      <c r="B220" s="40"/>
      <c r="C220" s="205" t="s">
        <v>298</v>
      </c>
      <c r="D220" s="205" t="s">
        <v>132</v>
      </c>
      <c r="E220" s="206" t="s">
        <v>299</v>
      </c>
      <c r="F220" s="207" t="s">
        <v>300</v>
      </c>
      <c r="G220" s="208" t="s">
        <v>156</v>
      </c>
      <c r="H220" s="209">
        <v>452.16000000000002</v>
      </c>
      <c r="I220" s="210"/>
      <c r="J220" s="211">
        <f>ROUND(I220*H220,2)</f>
        <v>0</v>
      </c>
      <c r="K220" s="207" t="s">
        <v>136</v>
      </c>
      <c r="L220" s="45"/>
      <c r="M220" s="212" t="s">
        <v>19</v>
      </c>
      <c r="N220" s="213" t="s">
        <v>46</v>
      </c>
      <c r="O220" s="85"/>
      <c r="P220" s="214">
        <f>O220*H220</f>
        <v>0</v>
      </c>
      <c r="Q220" s="214">
        <v>0</v>
      </c>
      <c r="R220" s="214">
        <f>Q220*H220</f>
        <v>0</v>
      </c>
      <c r="S220" s="214">
        <v>0</v>
      </c>
      <c r="T220" s="215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6" t="s">
        <v>137</v>
      </c>
      <c r="AT220" s="216" t="s">
        <v>132</v>
      </c>
      <c r="AU220" s="216" t="s">
        <v>86</v>
      </c>
      <c r="AY220" s="18" t="s">
        <v>129</v>
      </c>
      <c r="BE220" s="217">
        <f>IF(N220="základní",J220,0)</f>
        <v>0</v>
      </c>
      <c r="BF220" s="217">
        <f>IF(N220="snížená",J220,0)</f>
        <v>0</v>
      </c>
      <c r="BG220" s="217">
        <f>IF(N220="zákl. přenesená",J220,0)</f>
        <v>0</v>
      </c>
      <c r="BH220" s="217">
        <f>IF(N220="sníž. přenesená",J220,0)</f>
        <v>0</v>
      </c>
      <c r="BI220" s="217">
        <f>IF(N220="nulová",J220,0)</f>
        <v>0</v>
      </c>
      <c r="BJ220" s="18" t="s">
        <v>83</v>
      </c>
      <c r="BK220" s="217">
        <f>ROUND(I220*H220,2)</f>
        <v>0</v>
      </c>
      <c r="BL220" s="18" t="s">
        <v>137</v>
      </c>
      <c r="BM220" s="216" t="s">
        <v>301</v>
      </c>
    </row>
    <row r="221" s="2" customFormat="1">
      <c r="A221" s="39"/>
      <c r="B221" s="40"/>
      <c r="C221" s="41"/>
      <c r="D221" s="218" t="s">
        <v>139</v>
      </c>
      <c r="E221" s="41"/>
      <c r="F221" s="219" t="s">
        <v>302</v>
      </c>
      <c r="G221" s="41"/>
      <c r="H221" s="41"/>
      <c r="I221" s="220"/>
      <c r="J221" s="41"/>
      <c r="K221" s="41"/>
      <c r="L221" s="45"/>
      <c r="M221" s="221"/>
      <c r="N221" s="222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139</v>
      </c>
      <c r="AU221" s="18" t="s">
        <v>86</v>
      </c>
    </row>
    <row r="222" s="13" customFormat="1">
      <c r="A222" s="13"/>
      <c r="B222" s="223"/>
      <c r="C222" s="224"/>
      <c r="D222" s="225" t="s">
        <v>141</v>
      </c>
      <c r="E222" s="226" t="s">
        <v>19</v>
      </c>
      <c r="F222" s="227" t="s">
        <v>295</v>
      </c>
      <c r="G222" s="224"/>
      <c r="H222" s="228">
        <v>86.400000000000006</v>
      </c>
      <c r="I222" s="229"/>
      <c r="J222" s="224"/>
      <c r="K222" s="224"/>
      <c r="L222" s="230"/>
      <c r="M222" s="231"/>
      <c r="N222" s="232"/>
      <c r="O222" s="232"/>
      <c r="P222" s="232"/>
      <c r="Q222" s="232"/>
      <c r="R222" s="232"/>
      <c r="S222" s="232"/>
      <c r="T222" s="233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4" t="s">
        <v>141</v>
      </c>
      <c r="AU222" s="234" t="s">
        <v>86</v>
      </c>
      <c r="AV222" s="13" t="s">
        <v>86</v>
      </c>
      <c r="AW222" s="13" t="s">
        <v>37</v>
      </c>
      <c r="AX222" s="13" t="s">
        <v>75</v>
      </c>
      <c r="AY222" s="234" t="s">
        <v>129</v>
      </c>
    </row>
    <row r="223" s="13" customFormat="1">
      <c r="A223" s="13"/>
      <c r="B223" s="223"/>
      <c r="C223" s="224"/>
      <c r="D223" s="225" t="s">
        <v>141</v>
      </c>
      <c r="E223" s="226" t="s">
        <v>19</v>
      </c>
      <c r="F223" s="227" t="s">
        <v>296</v>
      </c>
      <c r="G223" s="224"/>
      <c r="H223" s="228">
        <v>197.75999999999999</v>
      </c>
      <c r="I223" s="229"/>
      <c r="J223" s="224"/>
      <c r="K223" s="224"/>
      <c r="L223" s="230"/>
      <c r="M223" s="231"/>
      <c r="N223" s="232"/>
      <c r="O223" s="232"/>
      <c r="P223" s="232"/>
      <c r="Q223" s="232"/>
      <c r="R223" s="232"/>
      <c r="S223" s="232"/>
      <c r="T223" s="233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4" t="s">
        <v>141</v>
      </c>
      <c r="AU223" s="234" t="s">
        <v>86</v>
      </c>
      <c r="AV223" s="13" t="s">
        <v>86</v>
      </c>
      <c r="AW223" s="13" t="s">
        <v>37</v>
      </c>
      <c r="AX223" s="13" t="s">
        <v>75</v>
      </c>
      <c r="AY223" s="234" t="s">
        <v>129</v>
      </c>
    </row>
    <row r="224" s="13" customFormat="1">
      <c r="A224" s="13"/>
      <c r="B224" s="223"/>
      <c r="C224" s="224"/>
      <c r="D224" s="225" t="s">
        <v>141</v>
      </c>
      <c r="E224" s="226" t="s">
        <v>19</v>
      </c>
      <c r="F224" s="227" t="s">
        <v>297</v>
      </c>
      <c r="G224" s="224"/>
      <c r="H224" s="228">
        <v>168</v>
      </c>
      <c r="I224" s="229"/>
      <c r="J224" s="224"/>
      <c r="K224" s="224"/>
      <c r="L224" s="230"/>
      <c r="M224" s="231"/>
      <c r="N224" s="232"/>
      <c r="O224" s="232"/>
      <c r="P224" s="232"/>
      <c r="Q224" s="232"/>
      <c r="R224" s="232"/>
      <c r="S224" s="232"/>
      <c r="T224" s="233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4" t="s">
        <v>141</v>
      </c>
      <c r="AU224" s="234" t="s">
        <v>86</v>
      </c>
      <c r="AV224" s="13" t="s">
        <v>86</v>
      </c>
      <c r="AW224" s="13" t="s">
        <v>37</v>
      </c>
      <c r="AX224" s="13" t="s">
        <v>75</v>
      </c>
      <c r="AY224" s="234" t="s">
        <v>129</v>
      </c>
    </row>
    <row r="225" s="14" customFormat="1">
      <c r="A225" s="14"/>
      <c r="B225" s="236"/>
      <c r="C225" s="237"/>
      <c r="D225" s="225" t="s">
        <v>141</v>
      </c>
      <c r="E225" s="238" t="s">
        <v>19</v>
      </c>
      <c r="F225" s="239" t="s">
        <v>168</v>
      </c>
      <c r="G225" s="237"/>
      <c r="H225" s="240">
        <v>452.16000000000002</v>
      </c>
      <c r="I225" s="241"/>
      <c r="J225" s="237"/>
      <c r="K225" s="237"/>
      <c r="L225" s="242"/>
      <c r="M225" s="243"/>
      <c r="N225" s="244"/>
      <c r="O225" s="244"/>
      <c r="P225" s="244"/>
      <c r="Q225" s="244"/>
      <c r="R225" s="244"/>
      <c r="S225" s="244"/>
      <c r="T225" s="24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46" t="s">
        <v>141</v>
      </c>
      <c r="AU225" s="246" t="s">
        <v>86</v>
      </c>
      <c r="AV225" s="14" t="s">
        <v>137</v>
      </c>
      <c r="AW225" s="14" t="s">
        <v>37</v>
      </c>
      <c r="AX225" s="14" t="s">
        <v>83</v>
      </c>
      <c r="AY225" s="246" t="s">
        <v>129</v>
      </c>
    </row>
    <row r="226" s="12" customFormat="1" ht="22.8" customHeight="1">
      <c r="A226" s="12"/>
      <c r="B226" s="189"/>
      <c r="C226" s="190"/>
      <c r="D226" s="191" t="s">
        <v>74</v>
      </c>
      <c r="E226" s="203" t="s">
        <v>303</v>
      </c>
      <c r="F226" s="203" t="s">
        <v>304</v>
      </c>
      <c r="G226" s="190"/>
      <c r="H226" s="190"/>
      <c r="I226" s="193"/>
      <c r="J226" s="204">
        <f>BK226</f>
        <v>0</v>
      </c>
      <c r="K226" s="190"/>
      <c r="L226" s="195"/>
      <c r="M226" s="196"/>
      <c r="N226" s="197"/>
      <c r="O226" s="197"/>
      <c r="P226" s="198">
        <f>SUM(P227:P268)</f>
        <v>0</v>
      </c>
      <c r="Q226" s="197"/>
      <c r="R226" s="198">
        <f>SUM(R227:R268)</f>
        <v>0</v>
      </c>
      <c r="S226" s="197"/>
      <c r="T226" s="199">
        <f>SUM(T227:T268)</f>
        <v>0</v>
      </c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R226" s="200" t="s">
        <v>83</v>
      </c>
      <c r="AT226" s="201" t="s">
        <v>74</v>
      </c>
      <c r="AU226" s="201" t="s">
        <v>83</v>
      </c>
      <c r="AY226" s="200" t="s">
        <v>129</v>
      </c>
      <c r="BK226" s="202">
        <f>SUM(BK227:BK268)</f>
        <v>0</v>
      </c>
    </row>
    <row r="227" s="2" customFormat="1" ht="37.8" customHeight="1">
      <c r="A227" s="39"/>
      <c r="B227" s="40"/>
      <c r="C227" s="205" t="s">
        <v>305</v>
      </c>
      <c r="D227" s="205" t="s">
        <v>132</v>
      </c>
      <c r="E227" s="206" t="s">
        <v>306</v>
      </c>
      <c r="F227" s="207" t="s">
        <v>307</v>
      </c>
      <c r="G227" s="208" t="s">
        <v>172</v>
      </c>
      <c r="H227" s="209">
        <v>765.43499999999995</v>
      </c>
      <c r="I227" s="210"/>
      <c r="J227" s="211">
        <f>ROUND(I227*H227,2)</f>
        <v>0</v>
      </c>
      <c r="K227" s="207" t="s">
        <v>136</v>
      </c>
      <c r="L227" s="45"/>
      <c r="M227" s="212" t="s">
        <v>19</v>
      </c>
      <c r="N227" s="213" t="s">
        <v>46</v>
      </c>
      <c r="O227" s="85"/>
      <c r="P227" s="214">
        <f>O227*H227</f>
        <v>0</v>
      </c>
      <c r="Q227" s="214">
        <v>0</v>
      </c>
      <c r="R227" s="214">
        <f>Q227*H227</f>
        <v>0</v>
      </c>
      <c r="S227" s="214">
        <v>0</v>
      </c>
      <c r="T227" s="215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6" t="s">
        <v>137</v>
      </c>
      <c r="AT227" s="216" t="s">
        <v>132</v>
      </c>
      <c r="AU227" s="216" t="s">
        <v>86</v>
      </c>
      <c r="AY227" s="18" t="s">
        <v>129</v>
      </c>
      <c r="BE227" s="217">
        <f>IF(N227="základní",J227,0)</f>
        <v>0</v>
      </c>
      <c r="BF227" s="217">
        <f>IF(N227="snížená",J227,0)</f>
        <v>0</v>
      </c>
      <c r="BG227" s="217">
        <f>IF(N227="zákl. přenesená",J227,0)</f>
        <v>0</v>
      </c>
      <c r="BH227" s="217">
        <f>IF(N227="sníž. přenesená",J227,0)</f>
        <v>0</v>
      </c>
      <c r="BI227" s="217">
        <f>IF(N227="nulová",J227,0)</f>
        <v>0</v>
      </c>
      <c r="BJ227" s="18" t="s">
        <v>83</v>
      </c>
      <c r="BK227" s="217">
        <f>ROUND(I227*H227,2)</f>
        <v>0</v>
      </c>
      <c r="BL227" s="18" t="s">
        <v>137</v>
      </c>
      <c r="BM227" s="216" t="s">
        <v>308</v>
      </c>
    </row>
    <row r="228" s="2" customFormat="1">
      <c r="A228" s="39"/>
      <c r="B228" s="40"/>
      <c r="C228" s="41"/>
      <c r="D228" s="218" t="s">
        <v>139</v>
      </c>
      <c r="E228" s="41"/>
      <c r="F228" s="219" t="s">
        <v>309</v>
      </c>
      <c r="G228" s="41"/>
      <c r="H228" s="41"/>
      <c r="I228" s="220"/>
      <c r="J228" s="41"/>
      <c r="K228" s="41"/>
      <c r="L228" s="45"/>
      <c r="M228" s="221"/>
      <c r="N228" s="222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139</v>
      </c>
      <c r="AU228" s="18" t="s">
        <v>86</v>
      </c>
    </row>
    <row r="229" s="13" customFormat="1">
      <c r="A229" s="13"/>
      <c r="B229" s="223"/>
      <c r="C229" s="224"/>
      <c r="D229" s="225" t="s">
        <v>141</v>
      </c>
      <c r="E229" s="226" t="s">
        <v>19</v>
      </c>
      <c r="F229" s="227" t="s">
        <v>310</v>
      </c>
      <c r="G229" s="224"/>
      <c r="H229" s="228">
        <v>349.36200000000002</v>
      </c>
      <c r="I229" s="229"/>
      <c r="J229" s="224"/>
      <c r="K229" s="224"/>
      <c r="L229" s="230"/>
      <c r="M229" s="231"/>
      <c r="N229" s="232"/>
      <c r="O229" s="232"/>
      <c r="P229" s="232"/>
      <c r="Q229" s="232"/>
      <c r="R229" s="232"/>
      <c r="S229" s="232"/>
      <c r="T229" s="233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4" t="s">
        <v>141</v>
      </c>
      <c r="AU229" s="234" t="s">
        <v>86</v>
      </c>
      <c r="AV229" s="13" t="s">
        <v>86</v>
      </c>
      <c r="AW229" s="13" t="s">
        <v>37</v>
      </c>
      <c r="AX229" s="13" t="s">
        <v>75</v>
      </c>
      <c r="AY229" s="234" t="s">
        <v>129</v>
      </c>
    </row>
    <row r="230" s="13" customFormat="1">
      <c r="A230" s="13"/>
      <c r="B230" s="223"/>
      <c r="C230" s="224"/>
      <c r="D230" s="225" t="s">
        <v>141</v>
      </c>
      <c r="E230" s="226" t="s">
        <v>19</v>
      </c>
      <c r="F230" s="227" t="s">
        <v>311</v>
      </c>
      <c r="G230" s="224"/>
      <c r="H230" s="228">
        <v>174.29300000000001</v>
      </c>
      <c r="I230" s="229"/>
      <c r="J230" s="224"/>
      <c r="K230" s="224"/>
      <c r="L230" s="230"/>
      <c r="M230" s="231"/>
      <c r="N230" s="232"/>
      <c r="O230" s="232"/>
      <c r="P230" s="232"/>
      <c r="Q230" s="232"/>
      <c r="R230" s="232"/>
      <c r="S230" s="232"/>
      <c r="T230" s="233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4" t="s">
        <v>141</v>
      </c>
      <c r="AU230" s="234" t="s">
        <v>86</v>
      </c>
      <c r="AV230" s="13" t="s">
        <v>86</v>
      </c>
      <c r="AW230" s="13" t="s">
        <v>37</v>
      </c>
      <c r="AX230" s="13" t="s">
        <v>75</v>
      </c>
      <c r="AY230" s="234" t="s">
        <v>129</v>
      </c>
    </row>
    <row r="231" s="13" customFormat="1">
      <c r="A231" s="13"/>
      <c r="B231" s="223"/>
      <c r="C231" s="224"/>
      <c r="D231" s="225" t="s">
        <v>141</v>
      </c>
      <c r="E231" s="226" t="s">
        <v>19</v>
      </c>
      <c r="F231" s="227" t="s">
        <v>312</v>
      </c>
      <c r="G231" s="224"/>
      <c r="H231" s="228">
        <v>215.065</v>
      </c>
      <c r="I231" s="229"/>
      <c r="J231" s="224"/>
      <c r="K231" s="224"/>
      <c r="L231" s="230"/>
      <c r="M231" s="231"/>
      <c r="N231" s="232"/>
      <c r="O231" s="232"/>
      <c r="P231" s="232"/>
      <c r="Q231" s="232"/>
      <c r="R231" s="232"/>
      <c r="S231" s="232"/>
      <c r="T231" s="23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4" t="s">
        <v>141</v>
      </c>
      <c r="AU231" s="234" t="s">
        <v>86</v>
      </c>
      <c r="AV231" s="13" t="s">
        <v>86</v>
      </c>
      <c r="AW231" s="13" t="s">
        <v>37</v>
      </c>
      <c r="AX231" s="13" t="s">
        <v>75</v>
      </c>
      <c r="AY231" s="234" t="s">
        <v>129</v>
      </c>
    </row>
    <row r="232" s="13" customFormat="1">
      <c r="A232" s="13"/>
      <c r="B232" s="223"/>
      <c r="C232" s="224"/>
      <c r="D232" s="225" t="s">
        <v>141</v>
      </c>
      <c r="E232" s="226" t="s">
        <v>19</v>
      </c>
      <c r="F232" s="227" t="s">
        <v>313</v>
      </c>
      <c r="G232" s="224"/>
      <c r="H232" s="228">
        <v>26.715</v>
      </c>
      <c r="I232" s="229"/>
      <c r="J232" s="224"/>
      <c r="K232" s="224"/>
      <c r="L232" s="230"/>
      <c r="M232" s="231"/>
      <c r="N232" s="232"/>
      <c r="O232" s="232"/>
      <c r="P232" s="232"/>
      <c r="Q232" s="232"/>
      <c r="R232" s="232"/>
      <c r="S232" s="232"/>
      <c r="T232" s="233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4" t="s">
        <v>141</v>
      </c>
      <c r="AU232" s="234" t="s">
        <v>86</v>
      </c>
      <c r="AV232" s="13" t="s">
        <v>86</v>
      </c>
      <c r="AW232" s="13" t="s">
        <v>37</v>
      </c>
      <c r="AX232" s="13" t="s">
        <v>75</v>
      </c>
      <c r="AY232" s="234" t="s">
        <v>129</v>
      </c>
    </row>
    <row r="233" s="14" customFormat="1">
      <c r="A233" s="14"/>
      <c r="B233" s="236"/>
      <c r="C233" s="237"/>
      <c r="D233" s="225" t="s">
        <v>141</v>
      </c>
      <c r="E233" s="238" t="s">
        <v>19</v>
      </c>
      <c r="F233" s="239" t="s">
        <v>168</v>
      </c>
      <c r="G233" s="237"/>
      <c r="H233" s="240">
        <v>765.43499999999995</v>
      </c>
      <c r="I233" s="241"/>
      <c r="J233" s="237"/>
      <c r="K233" s="237"/>
      <c r="L233" s="242"/>
      <c r="M233" s="243"/>
      <c r="N233" s="244"/>
      <c r="O233" s="244"/>
      <c r="P233" s="244"/>
      <c r="Q233" s="244"/>
      <c r="R233" s="244"/>
      <c r="S233" s="244"/>
      <c r="T233" s="245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46" t="s">
        <v>141</v>
      </c>
      <c r="AU233" s="246" t="s">
        <v>86</v>
      </c>
      <c r="AV233" s="14" t="s">
        <v>137</v>
      </c>
      <c r="AW233" s="14" t="s">
        <v>37</v>
      </c>
      <c r="AX233" s="14" t="s">
        <v>83</v>
      </c>
      <c r="AY233" s="246" t="s">
        <v>129</v>
      </c>
    </row>
    <row r="234" s="2" customFormat="1" ht="37.8" customHeight="1">
      <c r="A234" s="39"/>
      <c r="B234" s="40"/>
      <c r="C234" s="205" t="s">
        <v>314</v>
      </c>
      <c r="D234" s="205" t="s">
        <v>132</v>
      </c>
      <c r="E234" s="206" t="s">
        <v>315</v>
      </c>
      <c r="F234" s="207" t="s">
        <v>316</v>
      </c>
      <c r="G234" s="208" t="s">
        <v>172</v>
      </c>
      <c r="H234" s="209">
        <v>149.726</v>
      </c>
      <c r="I234" s="210"/>
      <c r="J234" s="211">
        <f>ROUND(I234*H234,2)</f>
        <v>0</v>
      </c>
      <c r="K234" s="207" t="s">
        <v>136</v>
      </c>
      <c r="L234" s="45"/>
      <c r="M234" s="212" t="s">
        <v>19</v>
      </c>
      <c r="N234" s="213" t="s">
        <v>46</v>
      </c>
      <c r="O234" s="85"/>
      <c r="P234" s="214">
        <f>O234*H234</f>
        <v>0</v>
      </c>
      <c r="Q234" s="214">
        <v>0</v>
      </c>
      <c r="R234" s="214">
        <f>Q234*H234</f>
        <v>0</v>
      </c>
      <c r="S234" s="214">
        <v>0</v>
      </c>
      <c r="T234" s="215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6" t="s">
        <v>137</v>
      </c>
      <c r="AT234" s="216" t="s">
        <v>132</v>
      </c>
      <c r="AU234" s="216" t="s">
        <v>86</v>
      </c>
      <c r="AY234" s="18" t="s">
        <v>129</v>
      </c>
      <c r="BE234" s="217">
        <f>IF(N234="základní",J234,0)</f>
        <v>0</v>
      </c>
      <c r="BF234" s="217">
        <f>IF(N234="snížená",J234,0)</f>
        <v>0</v>
      </c>
      <c r="BG234" s="217">
        <f>IF(N234="zákl. přenesená",J234,0)</f>
        <v>0</v>
      </c>
      <c r="BH234" s="217">
        <f>IF(N234="sníž. přenesená",J234,0)</f>
        <v>0</v>
      </c>
      <c r="BI234" s="217">
        <f>IF(N234="nulová",J234,0)</f>
        <v>0</v>
      </c>
      <c r="BJ234" s="18" t="s">
        <v>83</v>
      </c>
      <c r="BK234" s="217">
        <f>ROUND(I234*H234,2)</f>
        <v>0</v>
      </c>
      <c r="BL234" s="18" t="s">
        <v>137</v>
      </c>
      <c r="BM234" s="216" t="s">
        <v>317</v>
      </c>
    </row>
    <row r="235" s="2" customFormat="1">
      <c r="A235" s="39"/>
      <c r="B235" s="40"/>
      <c r="C235" s="41"/>
      <c r="D235" s="218" t="s">
        <v>139</v>
      </c>
      <c r="E235" s="41"/>
      <c r="F235" s="219" t="s">
        <v>318</v>
      </c>
      <c r="G235" s="41"/>
      <c r="H235" s="41"/>
      <c r="I235" s="220"/>
      <c r="J235" s="41"/>
      <c r="K235" s="41"/>
      <c r="L235" s="45"/>
      <c r="M235" s="221"/>
      <c r="N235" s="222"/>
      <c r="O235" s="85"/>
      <c r="P235" s="85"/>
      <c r="Q235" s="85"/>
      <c r="R235" s="85"/>
      <c r="S235" s="85"/>
      <c r="T235" s="86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139</v>
      </c>
      <c r="AU235" s="18" t="s">
        <v>86</v>
      </c>
    </row>
    <row r="236" s="13" customFormat="1">
      <c r="A236" s="13"/>
      <c r="B236" s="223"/>
      <c r="C236" s="224"/>
      <c r="D236" s="225" t="s">
        <v>141</v>
      </c>
      <c r="E236" s="226" t="s">
        <v>19</v>
      </c>
      <c r="F236" s="227" t="s">
        <v>319</v>
      </c>
      <c r="G236" s="224"/>
      <c r="H236" s="228">
        <v>149.726</v>
      </c>
      <c r="I236" s="229"/>
      <c r="J236" s="224"/>
      <c r="K236" s="224"/>
      <c r="L236" s="230"/>
      <c r="M236" s="231"/>
      <c r="N236" s="232"/>
      <c r="O236" s="232"/>
      <c r="P236" s="232"/>
      <c r="Q236" s="232"/>
      <c r="R236" s="232"/>
      <c r="S236" s="232"/>
      <c r="T236" s="233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4" t="s">
        <v>141</v>
      </c>
      <c r="AU236" s="234" t="s">
        <v>86</v>
      </c>
      <c r="AV236" s="13" t="s">
        <v>86</v>
      </c>
      <c r="AW236" s="13" t="s">
        <v>37</v>
      </c>
      <c r="AX236" s="13" t="s">
        <v>83</v>
      </c>
      <c r="AY236" s="234" t="s">
        <v>129</v>
      </c>
    </row>
    <row r="237" s="2" customFormat="1" ht="37.8" customHeight="1">
      <c r="A237" s="39"/>
      <c r="B237" s="40"/>
      <c r="C237" s="205" t="s">
        <v>320</v>
      </c>
      <c r="D237" s="205" t="s">
        <v>132</v>
      </c>
      <c r="E237" s="206" t="s">
        <v>321</v>
      </c>
      <c r="F237" s="207" t="s">
        <v>322</v>
      </c>
      <c r="G237" s="208" t="s">
        <v>172</v>
      </c>
      <c r="H237" s="209">
        <v>175.06899999999999</v>
      </c>
      <c r="I237" s="210"/>
      <c r="J237" s="211">
        <f>ROUND(I237*H237,2)</f>
        <v>0</v>
      </c>
      <c r="K237" s="207" t="s">
        <v>136</v>
      </c>
      <c r="L237" s="45"/>
      <c r="M237" s="212" t="s">
        <v>19</v>
      </c>
      <c r="N237" s="213" t="s">
        <v>46</v>
      </c>
      <c r="O237" s="85"/>
      <c r="P237" s="214">
        <f>O237*H237</f>
        <v>0</v>
      </c>
      <c r="Q237" s="214">
        <v>0</v>
      </c>
      <c r="R237" s="214">
        <f>Q237*H237</f>
        <v>0</v>
      </c>
      <c r="S237" s="214">
        <v>0</v>
      </c>
      <c r="T237" s="215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6" t="s">
        <v>137</v>
      </c>
      <c r="AT237" s="216" t="s">
        <v>132</v>
      </c>
      <c r="AU237" s="216" t="s">
        <v>86</v>
      </c>
      <c r="AY237" s="18" t="s">
        <v>129</v>
      </c>
      <c r="BE237" s="217">
        <f>IF(N237="základní",J237,0)</f>
        <v>0</v>
      </c>
      <c r="BF237" s="217">
        <f>IF(N237="snížená",J237,0)</f>
        <v>0</v>
      </c>
      <c r="BG237" s="217">
        <f>IF(N237="zákl. přenesená",J237,0)</f>
        <v>0</v>
      </c>
      <c r="BH237" s="217">
        <f>IF(N237="sníž. přenesená",J237,0)</f>
        <v>0</v>
      </c>
      <c r="BI237" s="217">
        <f>IF(N237="nulová",J237,0)</f>
        <v>0</v>
      </c>
      <c r="BJ237" s="18" t="s">
        <v>83</v>
      </c>
      <c r="BK237" s="217">
        <f>ROUND(I237*H237,2)</f>
        <v>0</v>
      </c>
      <c r="BL237" s="18" t="s">
        <v>137</v>
      </c>
      <c r="BM237" s="216" t="s">
        <v>323</v>
      </c>
    </row>
    <row r="238" s="2" customFormat="1">
      <c r="A238" s="39"/>
      <c r="B238" s="40"/>
      <c r="C238" s="41"/>
      <c r="D238" s="218" t="s">
        <v>139</v>
      </c>
      <c r="E238" s="41"/>
      <c r="F238" s="219" t="s">
        <v>324</v>
      </c>
      <c r="G238" s="41"/>
      <c r="H238" s="41"/>
      <c r="I238" s="220"/>
      <c r="J238" s="41"/>
      <c r="K238" s="41"/>
      <c r="L238" s="45"/>
      <c r="M238" s="221"/>
      <c r="N238" s="222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139</v>
      </c>
      <c r="AU238" s="18" t="s">
        <v>86</v>
      </c>
    </row>
    <row r="239" s="13" customFormat="1">
      <c r="A239" s="13"/>
      <c r="B239" s="223"/>
      <c r="C239" s="224"/>
      <c r="D239" s="225" t="s">
        <v>141</v>
      </c>
      <c r="E239" s="226" t="s">
        <v>19</v>
      </c>
      <c r="F239" s="227" t="s">
        <v>325</v>
      </c>
      <c r="G239" s="224"/>
      <c r="H239" s="228">
        <v>175.06899999999999</v>
      </c>
      <c r="I239" s="229"/>
      <c r="J239" s="224"/>
      <c r="K239" s="224"/>
      <c r="L239" s="230"/>
      <c r="M239" s="231"/>
      <c r="N239" s="232"/>
      <c r="O239" s="232"/>
      <c r="P239" s="232"/>
      <c r="Q239" s="232"/>
      <c r="R239" s="232"/>
      <c r="S239" s="232"/>
      <c r="T239" s="233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34" t="s">
        <v>141</v>
      </c>
      <c r="AU239" s="234" t="s">
        <v>86</v>
      </c>
      <c r="AV239" s="13" t="s">
        <v>86</v>
      </c>
      <c r="AW239" s="13" t="s">
        <v>37</v>
      </c>
      <c r="AX239" s="13" t="s">
        <v>83</v>
      </c>
      <c r="AY239" s="234" t="s">
        <v>129</v>
      </c>
    </row>
    <row r="240" s="2" customFormat="1" ht="37.8" customHeight="1">
      <c r="A240" s="39"/>
      <c r="B240" s="40"/>
      <c r="C240" s="205" t="s">
        <v>326</v>
      </c>
      <c r="D240" s="205" t="s">
        <v>132</v>
      </c>
      <c r="E240" s="206" t="s">
        <v>327</v>
      </c>
      <c r="F240" s="207" t="s">
        <v>328</v>
      </c>
      <c r="G240" s="208" t="s">
        <v>172</v>
      </c>
      <c r="H240" s="209">
        <v>1750.6900000000001</v>
      </c>
      <c r="I240" s="210"/>
      <c r="J240" s="211">
        <f>ROUND(I240*H240,2)</f>
        <v>0</v>
      </c>
      <c r="K240" s="207" t="s">
        <v>136</v>
      </c>
      <c r="L240" s="45"/>
      <c r="M240" s="212" t="s">
        <v>19</v>
      </c>
      <c r="N240" s="213" t="s">
        <v>46</v>
      </c>
      <c r="O240" s="85"/>
      <c r="P240" s="214">
        <f>O240*H240</f>
        <v>0</v>
      </c>
      <c r="Q240" s="214">
        <v>0</v>
      </c>
      <c r="R240" s="214">
        <f>Q240*H240</f>
        <v>0</v>
      </c>
      <c r="S240" s="214">
        <v>0</v>
      </c>
      <c r="T240" s="215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6" t="s">
        <v>137</v>
      </c>
      <c r="AT240" s="216" t="s">
        <v>132</v>
      </c>
      <c r="AU240" s="216" t="s">
        <v>86</v>
      </c>
      <c r="AY240" s="18" t="s">
        <v>129</v>
      </c>
      <c r="BE240" s="217">
        <f>IF(N240="základní",J240,0)</f>
        <v>0</v>
      </c>
      <c r="BF240" s="217">
        <f>IF(N240="snížená",J240,0)</f>
        <v>0</v>
      </c>
      <c r="BG240" s="217">
        <f>IF(N240="zákl. přenesená",J240,0)</f>
        <v>0</v>
      </c>
      <c r="BH240" s="217">
        <f>IF(N240="sníž. přenesená",J240,0)</f>
        <v>0</v>
      </c>
      <c r="BI240" s="217">
        <f>IF(N240="nulová",J240,0)</f>
        <v>0</v>
      </c>
      <c r="BJ240" s="18" t="s">
        <v>83</v>
      </c>
      <c r="BK240" s="217">
        <f>ROUND(I240*H240,2)</f>
        <v>0</v>
      </c>
      <c r="BL240" s="18" t="s">
        <v>137</v>
      </c>
      <c r="BM240" s="216" t="s">
        <v>329</v>
      </c>
    </row>
    <row r="241" s="2" customFormat="1">
      <c r="A241" s="39"/>
      <c r="B241" s="40"/>
      <c r="C241" s="41"/>
      <c r="D241" s="218" t="s">
        <v>139</v>
      </c>
      <c r="E241" s="41"/>
      <c r="F241" s="219" t="s">
        <v>330</v>
      </c>
      <c r="G241" s="41"/>
      <c r="H241" s="41"/>
      <c r="I241" s="220"/>
      <c r="J241" s="41"/>
      <c r="K241" s="41"/>
      <c r="L241" s="45"/>
      <c r="M241" s="221"/>
      <c r="N241" s="222"/>
      <c r="O241" s="85"/>
      <c r="P241" s="85"/>
      <c r="Q241" s="85"/>
      <c r="R241" s="85"/>
      <c r="S241" s="85"/>
      <c r="T241" s="86"/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T241" s="18" t="s">
        <v>139</v>
      </c>
      <c r="AU241" s="18" t="s">
        <v>86</v>
      </c>
    </row>
    <row r="242" s="13" customFormat="1">
      <c r="A242" s="13"/>
      <c r="B242" s="223"/>
      <c r="C242" s="224"/>
      <c r="D242" s="225" t="s">
        <v>141</v>
      </c>
      <c r="E242" s="226" t="s">
        <v>19</v>
      </c>
      <c r="F242" s="227" t="s">
        <v>331</v>
      </c>
      <c r="G242" s="224"/>
      <c r="H242" s="228">
        <v>1750.6900000000001</v>
      </c>
      <c r="I242" s="229"/>
      <c r="J242" s="224"/>
      <c r="K242" s="224"/>
      <c r="L242" s="230"/>
      <c r="M242" s="231"/>
      <c r="N242" s="232"/>
      <c r="O242" s="232"/>
      <c r="P242" s="232"/>
      <c r="Q242" s="232"/>
      <c r="R242" s="232"/>
      <c r="S242" s="232"/>
      <c r="T242" s="23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4" t="s">
        <v>141</v>
      </c>
      <c r="AU242" s="234" t="s">
        <v>86</v>
      </c>
      <c r="AV242" s="13" t="s">
        <v>86</v>
      </c>
      <c r="AW242" s="13" t="s">
        <v>37</v>
      </c>
      <c r="AX242" s="13" t="s">
        <v>83</v>
      </c>
      <c r="AY242" s="234" t="s">
        <v>129</v>
      </c>
    </row>
    <row r="243" s="2" customFormat="1" ht="37.8" customHeight="1">
      <c r="A243" s="39"/>
      <c r="B243" s="40"/>
      <c r="C243" s="205" t="s">
        <v>332</v>
      </c>
      <c r="D243" s="205" t="s">
        <v>132</v>
      </c>
      <c r="E243" s="206" t="s">
        <v>333</v>
      </c>
      <c r="F243" s="207" t="s">
        <v>334</v>
      </c>
      <c r="G243" s="208" t="s">
        <v>172</v>
      </c>
      <c r="H243" s="209">
        <v>149.727</v>
      </c>
      <c r="I243" s="210"/>
      <c r="J243" s="211">
        <f>ROUND(I243*H243,2)</f>
        <v>0</v>
      </c>
      <c r="K243" s="207" t="s">
        <v>136</v>
      </c>
      <c r="L243" s="45"/>
      <c r="M243" s="212" t="s">
        <v>19</v>
      </c>
      <c r="N243" s="213" t="s">
        <v>46</v>
      </c>
      <c r="O243" s="85"/>
      <c r="P243" s="214">
        <f>O243*H243</f>
        <v>0</v>
      </c>
      <c r="Q243" s="214">
        <v>0</v>
      </c>
      <c r="R243" s="214">
        <f>Q243*H243</f>
        <v>0</v>
      </c>
      <c r="S243" s="214">
        <v>0</v>
      </c>
      <c r="T243" s="215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6" t="s">
        <v>137</v>
      </c>
      <c r="AT243" s="216" t="s">
        <v>132</v>
      </c>
      <c r="AU243" s="216" t="s">
        <v>86</v>
      </c>
      <c r="AY243" s="18" t="s">
        <v>129</v>
      </c>
      <c r="BE243" s="217">
        <f>IF(N243="základní",J243,0)</f>
        <v>0</v>
      </c>
      <c r="BF243" s="217">
        <f>IF(N243="snížená",J243,0)</f>
        <v>0</v>
      </c>
      <c r="BG243" s="217">
        <f>IF(N243="zákl. přenesená",J243,0)</f>
        <v>0</v>
      </c>
      <c r="BH243" s="217">
        <f>IF(N243="sníž. přenesená",J243,0)</f>
        <v>0</v>
      </c>
      <c r="BI243" s="217">
        <f>IF(N243="nulová",J243,0)</f>
        <v>0</v>
      </c>
      <c r="BJ243" s="18" t="s">
        <v>83</v>
      </c>
      <c r="BK243" s="217">
        <f>ROUND(I243*H243,2)</f>
        <v>0</v>
      </c>
      <c r="BL243" s="18" t="s">
        <v>137</v>
      </c>
      <c r="BM243" s="216" t="s">
        <v>335</v>
      </c>
    </row>
    <row r="244" s="2" customFormat="1">
      <c r="A244" s="39"/>
      <c r="B244" s="40"/>
      <c r="C244" s="41"/>
      <c r="D244" s="218" t="s">
        <v>139</v>
      </c>
      <c r="E244" s="41"/>
      <c r="F244" s="219" t="s">
        <v>336</v>
      </c>
      <c r="G244" s="41"/>
      <c r="H244" s="41"/>
      <c r="I244" s="220"/>
      <c r="J244" s="41"/>
      <c r="K244" s="41"/>
      <c r="L244" s="45"/>
      <c r="M244" s="221"/>
      <c r="N244" s="222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139</v>
      </c>
      <c r="AU244" s="18" t="s">
        <v>86</v>
      </c>
    </row>
    <row r="245" s="13" customFormat="1">
      <c r="A245" s="13"/>
      <c r="B245" s="223"/>
      <c r="C245" s="224"/>
      <c r="D245" s="225" t="s">
        <v>141</v>
      </c>
      <c r="E245" s="226" t="s">
        <v>19</v>
      </c>
      <c r="F245" s="227" t="s">
        <v>337</v>
      </c>
      <c r="G245" s="224"/>
      <c r="H245" s="228">
        <v>99.817999999999998</v>
      </c>
      <c r="I245" s="229"/>
      <c r="J245" s="224"/>
      <c r="K245" s="224"/>
      <c r="L245" s="230"/>
      <c r="M245" s="231"/>
      <c r="N245" s="232"/>
      <c r="O245" s="232"/>
      <c r="P245" s="232"/>
      <c r="Q245" s="232"/>
      <c r="R245" s="232"/>
      <c r="S245" s="232"/>
      <c r="T245" s="233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34" t="s">
        <v>141</v>
      </c>
      <c r="AU245" s="234" t="s">
        <v>86</v>
      </c>
      <c r="AV245" s="13" t="s">
        <v>86</v>
      </c>
      <c r="AW245" s="13" t="s">
        <v>37</v>
      </c>
      <c r="AX245" s="13" t="s">
        <v>75</v>
      </c>
      <c r="AY245" s="234" t="s">
        <v>129</v>
      </c>
    </row>
    <row r="246" s="13" customFormat="1">
      <c r="A246" s="13"/>
      <c r="B246" s="223"/>
      <c r="C246" s="224"/>
      <c r="D246" s="225" t="s">
        <v>141</v>
      </c>
      <c r="E246" s="226" t="s">
        <v>19</v>
      </c>
      <c r="F246" s="227" t="s">
        <v>338</v>
      </c>
      <c r="G246" s="224"/>
      <c r="H246" s="228">
        <v>49.908999999999999</v>
      </c>
      <c r="I246" s="229"/>
      <c r="J246" s="224"/>
      <c r="K246" s="224"/>
      <c r="L246" s="230"/>
      <c r="M246" s="231"/>
      <c r="N246" s="232"/>
      <c r="O246" s="232"/>
      <c r="P246" s="232"/>
      <c r="Q246" s="232"/>
      <c r="R246" s="232"/>
      <c r="S246" s="232"/>
      <c r="T246" s="23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4" t="s">
        <v>141</v>
      </c>
      <c r="AU246" s="234" t="s">
        <v>86</v>
      </c>
      <c r="AV246" s="13" t="s">
        <v>86</v>
      </c>
      <c r="AW246" s="13" t="s">
        <v>37</v>
      </c>
      <c r="AX246" s="13" t="s">
        <v>75</v>
      </c>
      <c r="AY246" s="234" t="s">
        <v>129</v>
      </c>
    </row>
    <row r="247" s="14" customFormat="1">
      <c r="A247" s="14"/>
      <c r="B247" s="236"/>
      <c r="C247" s="237"/>
      <c r="D247" s="225" t="s">
        <v>141</v>
      </c>
      <c r="E247" s="238" t="s">
        <v>19</v>
      </c>
      <c r="F247" s="239" t="s">
        <v>168</v>
      </c>
      <c r="G247" s="237"/>
      <c r="H247" s="240">
        <v>149.727</v>
      </c>
      <c r="I247" s="241"/>
      <c r="J247" s="237"/>
      <c r="K247" s="237"/>
      <c r="L247" s="242"/>
      <c r="M247" s="243"/>
      <c r="N247" s="244"/>
      <c r="O247" s="244"/>
      <c r="P247" s="244"/>
      <c r="Q247" s="244"/>
      <c r="R247" s="244"/>
      <c r="S247" s="244"/>
      <c r="T247" s="245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46" t="s">
        <v>141</v>
      </c>
      <c r="AU247" s="246" t="s">
        <v>86</v>
      </c>
      <c r="AV247" s="14" t="s">
        <v>137</v>
      </c>
      <c r="AW247" s="14" t="s">
        <v>37</v>
      </c>
      <c r="AX247" s="14" t="s">
        <v>83</v>
      </c>
      <c r="AY247" s="246" t="s">
        <v>129</v>
      </c>
    </row>
    <row r="248" s="2" customFormat="1" ht="37.8" customHeight="1">
      <c r="A248" s="39"/>
      <c r="B248" s="40"/>
      <c r="C248" s="205" t="s">
        <v>339</v>
      </c>
      <c r="D248" s="205" t="s">
        <v>132</v>
      </c>
      <c r="E248" s="206" t="s">
        <v>340</v>
      </c>
      <c r="F248" s="207" t="s">
        <v>341</v>
      </c>
      <c r="G248" s="208" t="s">
        <v>172</v>
      </c>
      <c r="H248" s="209">
        <v>1497.27</v>
      </c>
      <c r="I248" s="210"/>
      <c r="J248" s="211">
        <f>ROUND(I248*H248,2)</f>
        <v>0</v>
      </c>
      <c r="K248" s="207" t="s">
        <v>136</v>
      </c>
      <c r="L248" s="45"/>
      <c r="M248" s="212" t="s">
        <v>19</v>
      </c>
      <c r="N248" s="213" t="s">
        <v>46</v>
      </c>
      <c r="O248" s="85"/>
      <c r="P248" s="214">
        <f>O248*H248</f>
        <v>0</v>
      </c>
      <c r="Q248" s="214">
        <v>0</v>
      </c>
      <c r="R248" s="214">
        <f>Q248*H248</f>
        <v>0</v>
      </c>
      <c r="S248" s="214">
        <v>0</v>
      </c>
      <c r="T248" s="215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16" t="s">
        <v>137</v>
      </c>
      <c r="AT248" s="216" t="s">
        <v>132</v>
      </c>
      <c r="AU248" s="216" t="s">
        <v>86</v>
      </c>
      <c r="AY248" s="18" t="s">
        <v>129</v>
      </c>
      <c r="BE248" s="217">
        <f>IF(N248="základní",J248,0)</f>
        <v>0</v>
      </c>
      <c r="BF248" s="217">
        <f>IF(N248="snížená",J248,0)</f>
        <v>0</v>
      </c>
      <c r="BG248" s="217">
        <f>IF(N248="zákl. přenesená",J248,0)</f>
        <v>0</v>
      </c>
      <c r="BH248" s="217">
        <f>IF(N248="sníž. přenesená",J248,0)</f>
        <v>0</v>
      </c>
      <c r="BI248" s="217">
        <f>IF(N248="nulová",J248,0)</f>
        <v>0</v>
      </c>
      <c r="BJ248" s="18" t="s">
        <v>83</v>
      </c>
      <c r="BK248" s="217">
        <f>ROUND(I248*H248,2)</f>
        <v>0</v>
      </c>
      <c r="BL248" s="18" t="s">
        <v>137</v>
      </c>
      <c r="BM248" s="216" t="s">
        <v>342</v>
      </c>
    </row>
    <row r="249" s="2" customFormat="1">
      <c r="A249" s="39"/>
      <c r="B249" s="40"/>
      <c r="C249" s="41"/>
      <c r="D249" s="218" t="s">
        <v>139</v>
      </c>
      <c r="E249" s="41"/>
      <c r="F249" s="219" t="s">
        <v>343</v>
      </c>
      <c r="G249" s="41"/>
      <c r="H249" s="41"/>
      <c r="I249" s="220"/>
      <c r="J249" s="41"/>
      <c r="K249" s="41"/>
      <c r="L249" s="45"/>
      <c r="M249" s="221"/>
      <c r="N249" s="222"/>
      <c r="O249" s="85"/>
      <c r="P249" s="85"/>
      <c r="Q249" s="85"/>
      <c r="R249" s="85"/>
      <c r="S249" s="85"/>
      <c r="T249" s="86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139</v>
      </c>
      <c r="AU249" s="18" t="s">
        <v>86</v>
      </c>
    </row>
    <row r="250" s="13" customFormat="1">
      <c r="A250" s="13"/>
      <c r="B250" s="223"/>
      <c r="C250" s="224"/>
      <c r="D250" s="225" t="s">
        <v>141</v>
      </c>
      <c r="E250" s="226" t="s">
        <v>19</v>
      </c>
      <c r="F250" s="227" t="s">
        <v>344</v>
      </c>
      <c r="G250" s="224"/>
      <c r="H250" s="228">
        <v>1497.27</v>
      </c>
      <c r="I250" s="229"/>
      <c r="J250" s="224"/>
      <c r="K250" s="224"/>
      <c r="L250" s="230"/>
      <c r="M250" s="231"/>
      <c r="N250" s="232"/>
      <c r="O250" s="232"/>
      <c r="P250" s="232"/>
      <c r="Q250" s="232"/>
      <c r="R250" s="232"/>
      <c r="S250" s="232"/>
      <c r="T250" s="23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34" t="s">
        <v>141</v>
      </c>
      <c r="AU250" s="234" t="s">
        <v>86</v>
      </c>
      <c r="AV250" s="13" t="s">
        <v>86</v>
      </c>
      <c r="AW250" s="13" t="s">
        <v>37</v>
      </c>
      <c r="AX250" s="13" t="s">
        <v>83</v>
      </c>
      <c r="AY250" s="234" t="s">
        <v>129</v>
      </c>
    </row>
    <row r="251" s="2" customFormat="1" ht="24.15" customHeight="1">
      <c r="A251" s="39"/>
      <c r="B251" s="40"/>
      <c r="C251" s="205" t="s">
        <v>345</v>
      </c>
      <c r="D251" s="205" t="s">
        <v>132</v>
      </c>
      <c r="E251" s="206" t="s">
        <v>346</v>
      </c>
      <c r="F251" s="207" t="s">
        <v>347</v>
      </c>
      <c r="G251" s="208" t="s">
        <v>172</v>
      </c>
      <c r="H251" s="209">
        <v>324.79599999999999</v>
      </c>
      <c r="I251" s="210"/>
      <c r="J251" s="211">
        <f>ROUND(I251*H251,2)</f>
        <v>0</v>
      </c>
      <c r="K251" s="207" t="s">
        <v>136</v>
      </c>
      <c r="L251" s="45"/>
      <c r="M251" s="212" t="s">
        <v>19</v>
      </c>
      <c r="N251" s="213" t="s">
        <v>46</v>
      </c>
      <c r="O251" s="85"/>
      <c r="P251" s="214">
        <f>O251*H251</f>
        <v>0</v>
      </c>
      <c r="Q251" s="214">
        <v>0</v>
      </c>
      <c r="R251" s="214">
        <f>Q251*H251</f>
        <v>0</v>
      </c>
      <c r="S251" s="214">
        <v>0</v>
      </c>
      <c r="T251" s="215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6" t="s">
        <v>137</v>
      </c>
      <c r="AT251" s="216" t="s">
        <v>132</v>
      </c>
      <c r="AU251" s="216" t="s">
        <v>86</v>
      </c>
      <c r="AY251" s="18" t="s">
        <v>129</v>
      </c>
      <c r="BE251" s="217">
        <f>IF(N251="základní",J251,0)</f>
        <v>0</v>
      </c>
      <c r="BF251" s="217">
        <f>IF(N251="snížená",J251,0)</f>
        <v>0</v>
      </c>
      <c r="BG251" s="217">
        <f>IF(N251="zákl. přenesená",J251,0)</f>
        <v>0</v>
      </c>
      <c r="BH251" s="217">
        <f>IF(N251="sníž. přenesená",J251,0)</f>
        <v>0</v>
      </c>
      <c r="BI251" s="217">
        <f>IF(N251="nulová",J251,0)</f>
        <v>0</v>
      </c>
      <c r="BJ251" s="18" t="s">
        <v>83</v>
      </c>
      <c r="BK251" s="217">
        <f>ROUND(I251*H251,2)</f>
        <v>0</v>
      </c>
      <c r="BL251" s="18" t="s">
        <v>137</v>
      </c>
      <c r="BM251" s="216" t="s">
        <v>348</v>
      </c>
    </row>
    <row r="252" s="2" customFormat="1">
      <c r="A252" s="39"/>
      <c r="B252" s="40"/>
      <c r="C252" s="41"/>
      <c r="D252" s="218" t="s">
        <v>139</v>
      </c>
      <c r="E252" s="41"/>
      <c r="F252" s="219" t="s">
        <v>349</v>
      </c>
      <c r="G252" s="41"/>
      <c r="H252" s="41"/>
      <c r="I252" s="220"/>
      <c r="J252" s="41"/>
      <c r="K252" s="41"/>
      <c r="L252" s="45"/>
      <c r="M252" s="221"/>
      <c r="N252" s="222"/>
      <c r="O252" s="85"/>
      <c r="P252" s="85"/>
      <c r="Q252" s="85"/>
      <c r="R252" s="85"/>
      <c r="S252" s="85"/>
      <c r="T252" s="86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139</v>
      </c>
      <c r="AU252" s="18" t="s">
        <v>86</v>
      </c>
    </row>
    <row r="253" s="13" customFormat="1">
      <c r="A253" s="13"/>
      <c r="B253" s="223"/>
      <c r="C253" s="224"/>
      <c r="D253" s="225" t="s">
        <v>141</v>
      </c>
      <c r="E253" s="226" t="s">
        <v>19</v>
      </c>
      <c r="F253" s="227" t="s">
        <v>350</v>
      </c>
      <c r="G253" s="224"/>
      <c r="H253" s="228">
        <v>324.79599999999999</v>
      </c>
      <c r="I253" s="229"/>
      <c r="J253" s="224"/>
      <c r="K253" s="224"/>
      <c r="L253" s="230"/>
      <c r="M253" s="231"/>
      <c r="N253" s="232"/>
      <c r="O253" s="232"/>
      <c r="P253" s="232"/>
      <c r="Q253" s="232"/>
      <c r="R253" s="232"/>
      <c r="S253" s="232"/>
      <c r="T253" s="233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4" t="s">
        <v>141</v>
      </c>
      <c r="AU253" s="234" t="s">
        <v>86</v>
      </c>
      <c r="AV253" s="13" t="s">
        <v>86</v>
      </c>
      <c r="AW253" s="13" t="s">
        <v>37</v>
      </c>
      <c r="AX253" s="13" t="s">
        <v>83</v>
      </c>
      <c r="AY253" s="234" t="s">
        <v>129</v>
      </c>
    </row>
    <row r="254" s="2" customFormat="1" ht="24.15" customHeight="1">
      <c r="A254" s="39"/>
      <c r="B254" s="40"/>
      <c r="C254" s="205" t="s">
        <v>351</v>
      </c>
      <c r="D254" s="205" t="s">
        <v>132</v>
      </c>
      <c r="E254" s="206" t="s">
        <v>352</v>
      </c>
      <c r="F254" s="207" t="s">
        <v>353</v>
      </c>
      <c r="G254" s="208" t="s">
        <v>354</v>
      </c>
      <c r="H254" s="209">
        <v>649.59199999999998</v>
      </c>
      <c r="I254" s="210"/>
      <c r="J254" s="211">
        <f>ROUND(I254*H254,2)</f>
        <v>0</v>
      </c>
      <c r="K254" s="207" t="s">
        <v>136</v>
      </c>
      <c r="L254" s="45"/>
      <c r="M254" s="212" t="s">
        <v>19</v>
      </c>
      <c r="N254" s="213" t="s">
        <v>46</v>
      </c>
      <c r="O254" s="85"/>
      <c r="P254" s="214">
        <f>O254*H254</f>
        <v>0</v>
      </c>
      <c r="Q254" s="214">
        <v>0</v>
      </c>
      <c r="R254" s="214">
        <f>Q254*H254</f>
        <v>0</v>
      </c>
      <c r="S254" s="214">
        <v>0</v>
      </c>
      <c r="T254" s="215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6" t="s">
        <v>137</v>
      </c>
      <c r="AT254" s="216" t="s">
        <v>132</v>
      </c>
      <c r="AU254" s="216" t="s">
        <v>86</v>
      </c>
      <c r="AY254" s="18" t="s">
        <v>129</v>
      </c>
      <c r="BE254" s="217">
        <f>IF(N254="základní",J254,0)</f>
        <v>0</v>
      </c>
      <c r="BF254" s="217">
        <f>IF(N254="snížená",J254,0)</f>
        <v>0</v>
      </c>
      <c r="BG254" s="217">
        <f>IF(N254="zákl. přenesená",J254,0)</f>
        <v>0</v>
      </c>
      <c r="BH254" s="217">
        <f>IF(N254="sníž. přenesená",J254,0)</f>
        <v>0</v>
      </c>
      <c r="BI254" s="217">
        <f>IF(N254="nulová",J254,0)</f>
        <v>0</v>
      </c>
      <c r="BJ254" s="18" t="s">
        <v>83</v>
      </c>
      <c r="BK254" s="217">
        <f>ROUND(I254*H254,2)</f>
        <v>0</v>
      </c>
      <c r="BL254" s="18" t="s">
        <v>137</v>
      </c>
      <c r="BM254" s="216" t="s">
        <v>355</v>
      </c>
    </row>
    <row r="255" s="2" customFormat="1">
      <c r="A255" s="39"/>
      <c r="B255" s="40"/>
      <c r="C255" s="41"/>
      <c r="D255" s="218" t="s">
        <v>139</v>
      </c>
      <c r="E255" s="41"/>
      <c r="F255" s="219" t="s">
        <v>356</v>
      </c>
      <c r="G255" s="41"/>
      <c r="H255" s="41"/>
      <c r="I255" s="220"/>
      <c r="J255" s="41"/>
      <c r="K255" s="41"/>
      <c r="L255" s="45"/>
      <c r="M255" s="221"/>
      <c r="N255" s="222"/>
      <c r="O255" s="85"/>
      <c r="P255" s="85"/>
      <c r="Q255" s="85"/>
      <c r="R255" s="85"/>
      <c r="S255" s="85"/>
      <c r="T255" s="86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139</v>
      </c>
      <c r="AU255" s="18" t="s">
        <v>86</v>
      </c>
    </row>
    <row r="256" s="13" customFormat="1">
      <c r="A256" s="13"/>
      <c r="B256" s="223"/>
      <c r="C256" s="224"/>
      <c r="D256" s="225" t="s">
        <v>141</v>
      </c>
      <c r="E256" s="226" t="s">
        <v>19</v>
      </c>
      <c r="F256" s="227" t="s">
        <v>357</v>
      </c>
      <c r="G256" s="224"/>
      <c r="H256" s="228">
        <v>649.59199999999998</v>
      </c>
      <c r="I256" s="229"/>
      <c r="J256" s="224"/>
      <c r="K256" s="224"/>
      <c r="L256" s="230"/>
      <c r="M256" s="231"/>
      <c r="N256" s="232"/>
      <c r="O256" s="232"/>
      <c r="P256" s="232"/>
      <c r="Q256" s="232"/>
      <c r="R256" s="232"/>
      <c r="S256" s="232"/>
      <c r="T256" s="233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4" t="s">
        <v>141</v>
      </c>
      <c r="AU256" s="234" t="s">
        <v>86</v>
      </c>
      <c r="AV256" s="13" t="s">
        <v>86</v>
      </c>
      <c r="AW256" s="13" t="s">
        <v>37</v>
      </c>
      <c r="AX256" s="13" t="s">
        <v>83</v>
      </c>
      <c r="AY256" s="234" t="s">
        <v>129</v>
      </c>
    </row>
    <row r="257" s="2" customFormat="1" ht="16.5" customHeight="1">
      <c r="A257" s="39"/>
      <c r="B257" s="40"/>
      <c r="C257" s="205" t="s">
        <v>358</v>
      </c>
      <c r="D257" s="205" t="s">
        <v>132</v>
      </c>
      <c r="E257" s="206" t="s">
        <v>359</v>
      </c>
      <c r="F257" s="207" t="s">
        <v>360</v>
      </c>
      <c r="G257" s="208" t="s">
        <v>172</v>
      </c>
      <c r="H257" s="209">
        <v>940.50400000000002</v>
      </c>
      <c r="I257" s="210"/>
      <c r="J257" s="211">
        <f>ROUND(I257*H257,2)</f>
        <v>0</v>
      </c>
      <c r="K257" s="207" t="s">
        <v>204</v>
      </c>
      <c r="L257" s="45"/>
      <c r="M257" s="212" t="s">
        <v>19</v>
      </c>
      <c r="N257" s="213" t="s">
        <v>46</v>
      </c>
      <c r="O257" s="85"/>
      <c r="P257" s="214">
        <f>O257*H257</f>
        <v>0</v>
      </c>
      <c r="Q257" s="214">
        <v>0</v>
      </c>
      <c r="R257" s="214">
        <f>Q257*H257</f>
        <v>0</v>
      </c>
      <c r="S257" s="214">
        <v>0</v>
      </c>
      <c r="T257" s="215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16" t="s">
        <v>361</v>
      </c>
      <c r="AT257" s="216" t="s">
        <v>132</v>
      </c>
      <c r="AU257" s="216" t="s">
        <v>86</v>
      </c>
      <c r="AY257" s="18" t="s">
        <v>129</v>
      </c>
      <c r="BE257" s="217">
        <f>IF(N257="základní",J257,0)</f>
        <v>0</v>
      </c>
      <c r="BF257" s="217">
        <f>IF(N257="snížená",J257,0)</f>
        <v>0</v>
      </c>
      <c r="BG257" s="217">
        <f>IF(N257="zákl. přenesená",J257,0)</f>
        <v>0</v>
      </c>
      <c r="BH257" s="217">
        <f>IF(N257="sníž. přenesená",J257,0)</f>
        <v>0</v>
      </c>
      <c r="BI257" s="217">
        <f>IF(N257="nulová",J257,0)</f>
        <v>0</v>
      </c>
      <c r="BJ257" s="18" t="s">
        <v>83</v>
      </c>
      <c r="BK257" s="217">
        <f>ROUND(I257*H257,2)</f>
        <v>0</v>
      </c>
      <c r="BL257" s="18" t="s">
        <v>361</v>
      </c>
      <c r="BM257" s="216" t="s">
        <v>362</v>
      </c>
    </row>
    <row r="258" s="13" customFormat="1">
      <c r="A258" s="13"/>
      <c r="B258" s="223"/>
      <c r="C258" s="224"/>
      <c r="D258" s="225" t="s">
        <v>141</v>
      </c>
      <c r="E258" s="226" t="s">
        <v>19</v>
      </c>
      <c r="F258" s="227" t="s">
        <v>310</v>
      </c>
      <c r="G258" s="224"/>
      <c r="H258" s="228">
        <v>349.36200000000002</v>
      </c>
      <c r="I258" s="229"/>
      <c r="J258" s="224"/>
      <c r="K258" s="224"/>
      <c r="L258" s="230"/>
      <c r="M258" s="231"/>
      <c r="N258" s="232"/>
      <c r="O258" s="232"/>
      <c r="P258" s="232"/>
      <c r="Q258" s="232"/>
      <c r="R258" s="232"/>
      <c r="S258" s="232"/>
      <c r="T258" s="23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4" t="s">
        <v>141</v>
      </c>
      <c r="AU258" s="234" t="s">
        <v>86</v>
      </c>
      <c r="AV258" s="13" t="s">
        <v>86</v>
      </c>
      <c r="AW258" s="13" t="s">
        <v>37</v>
      </c>
      <c r="AX258" s="13" t="s">
        <v>75</v>
      </c>
      <c r="AY258" s="234" t="s">
        <v>129</v>
      </c>
    </row>
    <row r="259" s="13" customFormat="1">
      <c r="A259" s="13"/>
      <c r="B259" s="223"/>
      <c r="C259" s="224"/>
      <c r="D259" s="225" t="s">
        <v>141</v>
      </c>
      <c r="E259" s="226" t="s">
        <v>19</v>
      </c>
      <c r="F259" s="227" t="s">
        <v>311</v>
      </c>
      <c r="G259" s="224"/>
      <c r="H259" s="228">
        <v>174.29300000000001</v>
      </c>
      <c r="I259" s="229"/>
      <c r="J259" s="224"/>
      <c r="K259" s="224"/>
      <c r="L259" s="230"/>
      <c r="M259" s="231"/>
      <c r="N259" s="232"/>
      <c r="O259" s="232"/>
      <c r="P259" s="232"/>
      <c r="Q259" s="232"/>
      <c r="R259" s="232"/>
      <c r="S259" s="232"/>
      <c r="T259" s="233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4" t="s">
        <v>141</v>
      </c>
      <c r="AU259" s="234" t="s">
        <v>86</v>
      </c>
      <c r="AV259" s="13" t="s">
        <v>86</v>
      </c>
      <c r="AW259" s="13" t="s">
        <v>37</v>
      </c>
      <c r="AX259" s="13" t="s">
        <v>75</v>
      </c>
      <c r="AY259" s="234" t="s">
        <v>129</v>
      </c>
    </row>
    <row r="260" s="13" customFormat="1">
      <c r="A260" s="13"/>
      <c r="B260" s="223"/>
      <c r="C260" s="224"/>
      <c r="D260" s="225" t="s">
        <v>141</v>
      </c>
      <c r="E260" s="226" t="s">
        <v>19</v>
      </c>
      <c r="F260" s="227" t="s">
        <v>325</v>
      </c>
      <c r="G260" s="224"/>
      <c r="H260" s="228">
        <v>175.06899999999999</v>
      </c>
      <c r="I260" s="229"/>
      <c r="J260" s="224"/>
      <c r="K260" s="224"/>
      <c r="L260" s="230"/>
      <c r="M260" s="231"/>
      <c r="N260" s="232"/>
      <c r="O260" s="232"/>
      <c r="P260" s="232"/>
      <c r="Q260" s="232"/>
      <c r="R260" s="232"/>
      <c r="S260" s="232"/>
      <c r="T260" s="23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34" t="s">
        <v>141</v>
      </c>
      <c r="AU260" s="234" t="s">
        <v>86</v>
      </c>
      <c r="AV260" s="13" t="s">
        <v>86</v>
      </c>
      <c r="AW260" s="13" t="s">
        <v>37</v>
      </c>
      <c r="AX260" s="13" t="s">
        <v>75</v>
      </c>
      <c r="AY260" s="234" t="s">
        <v>129</v>
      </c>
    </row>
    <row r="261" s="13" customFormat="1">
      <c r="A261" s="13"/>
      <c r="B261" s="223"/>
      <c r="C261" s="224"/>
      <c r="D261" s="225" t="s">
        <v>141</v>
      </c>
      <c r="E261" s="226" t="s">
        <v>19</v>
      </c>
      <c r="F261" s="227" t="s">
        <v>312</v>
      </c>
      <c r="G261" s="224"/>
      <c r="H261" s="228">
        <v>215.065</v>
      </c>
      <c r="I261" s="229"/>
      <c r="J261" s="224"/>
      <c r="K261" s="224"/>
      <c r="L261" s="230"/>
      <c r="M261" s="231"/>
      <c r="N261" s="232"/>
      <c r="O261" s="232"/>
      <c r="P261" s="232"/>
      <c r="Q261" s="232"/>
      <c r="R261" s="232"/>
      <c r="S261" s="232"/>
      <c r="T261" s="233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34" t="s">
        <v>141</v>
      </c>
      <c r="AU261" s="234" t="s">
        <v>86</v>
      </c>
      <c r="AV261" s="13" t="s">
        <v>86</v>
      </c>
      <c r="AW261" s="13" t="s">
        <v>37</v>
      </c>
      <c r="AX261" s="13" t="s">
        <v>75</v>
      </c>
      <c r="AY261" s="234" t="s">
        <v>129</v>
      </c>
    </row>
    <row r="262" s="13" customFormat="1">
      <c r="A262" s="13"/>
      <c r="B262" s="223"/>
      <c r="C262" s="224"/>
      <c r="D262" s="225" t="s">
        <v>141</v>
      </c>
      <c r="E262" s="226" t="s">
        <v>19</v>
      </c>
      <c r="F262" s="227" t="s">
        <v>313</v>
      </c>
      <c r="G262" s="224"/>
      <c r="H262" s="228">
        <v>26.715</v>
      </c>
      <c r="I262" s="229"/>
      <c r="J262" s="224"/>
      <c r="K262" s="224"/>
      <c r="L262" s="230"/>
      <c r="M262" s="231"/>
      <c r="N262" s="232"/>
      <c r="O262" s="232"/>
      <c r="P262" s="232"/>
      <c r="Q262" s="232"/>
      <c r="R262" s="232"/>
      <c r="S262" s="232"/>
      <c r="T262" s="23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4" t="s">
        <v>141</v>
      </c>
      <c r="AU262" s="234" t="s">
        <v>86</v>
      </c>
      <c r="AV262" s="13" t="s">
        <v>86</v>
      </c>
      <c r="AW262" s="13" t="s">
        <v>37</v>
      </c>
      <c r="AX262" s="13" t="s">
        <v>75</v>
      </c>
      <c r="AY262" s="234" t="s">
        <v>129</v>
      </c>
    </row>
    <row r="263" s="14" customFormat="1">
      <c r="A263" s="14"/>
      <c r="B263" s="236"/>
      <c r="C263" s="237"/>
      <c r="D263" s="225" t="s">
        <v>141</v>
      </c>
      <c r="E263" s="238" t="s">
        <v>19</v>
      </c>
      <c r="F263" s="239" t="s">
        <v>168</v>
      </c>
      <c r="G263" s="237"/>
      <c r="H263" s="240">
        <v>940.50400000000002</v>
      </c>
      <c r="I263" s="241"/>
      <c r="J263" s="237"/>
      <c r="K263" s="237"/>
      <c r="L263" s="242"/>
      <c r="M263" s="243"/>
      <c r="N263" s="244"/>
      <c r="O263" s="244"/>
      <c r="P263" s="244"/>
      <c r="Q263" s="244"/>
      <c r="R263" s="244"/>
      <c r="S263" s="244"/>
      <c r="T263" s="245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6" t="s">
        <v>141</v>
      </c>
      <c r="AU263" s="246" t="s">
        <v>86</v>
      </c>
      <c r="AV263" s="14" t="s">
        <v>137</v>
      </c>
      <c r="AW263" s="14" t="s">
        <v>37</v>
      </c>
      <c r="AX263" s="14" t="s">
        <v>83</v>
      </c>
      <c r="AY263" s="246" t="s">
        <v>129</v>
      </c>
    </row>
    <row r="264" s="2" customFormat="1" ht="16.5" customHeight="1">
      <c r="A264" s="39"/>
      <c r="B264" s="40"/>
      <c r="C264" s="205" t="s">
        <v>363</v>
      </c>
      <c r="D264" s="205" t="s">
        <v>132</v>
      </c>
      <c r="E264" s="206" t="s">
        <v>364</v>
      </c>
      <c r="F264" s="207" t="s">
        <v>365</v>
      </c>
      <c r="G264" s="208" t="s">
        <v>172</v>
      </c>
      <c r="H264" s="209">
        <v>299.45299999999997</v>
      </c>
      <c r="I264" s="210"/>
      <c r="J264" s="211">
        <f>ROUND(I264*H264,2)</f>
        <v>0</v>
      </c>
      <c r="K264" s="207" t="s">
        <v>204</v>
      </c>
      <c r="L264" s="45"/>
      <c r="M264" s="212" t="s">
        <v>19</v>
      </c>
      <c r="N264" s="213" t="s">
        <v>46</v>
      </c>
      <c r="O264" s="85"/>
      <c r="P264" s="214">
        <f>O264*H264</f>
        <v>0</v>
      </c>
      <c r="Q264" s="214">
        <v>0</v>
      </c>
      <c r="R264" s="214">
        <f>Q264*H264</f>
        <v>0</v>
      </c>
      <c r="S264" s="214">
        <v>0</v>
      </c>
      <c r="T264" s="215">
        <f>S264*H264</f>
        <v>0</v>
      </c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R264" s="216" t="s">
        <v>361</v>
      </c>
      <c r="AT264" s="216" t="s">
        <v>132</v>
      </c>
      <c r="AU264" s="216" t="s">
        <v>86</v>
      </c>
      <c r="AY264" s="18" t="s">
        <v>129</v>
      </c>
      <c r="BE264" s="217">
        <f>IF(N264="základní",J264,0)</f>
        <v>0</v>
      </c>
      <c r="BF264" s="217">
        <f>IF(N264="snížená",J264,0)</f>
        <v>0</v>
      </c>
      <c r="BG264" s="217">
        <f>IF(N264="zákl. přenesená",J264,0)</f>
        <v>0</v>
      </c>
      <c r="BH264" s="217">
        <f>IF(N264="sníž. přenesená",J264,0)</f>
        <v>0</v>
      </c>
      <c r="BI264" s="217">
        <f>IF(N264="nulová",J264,0)</f>
        <v>0</v>
      </c>
      <c r="BJ264" s="18" t="s">
        <v>83</v>
      </c>
      <c r="BK264" s="217">
        <f>ROUND(I264*H264,2)</f>
        <v>0</v>
      </c>
      <c r="BL264" s="18" t="s">
        <v>361</v>
      </c>
      <c r="BM264" s="216" t="s">
        <v>366</v>
      </c>
    </row>
    <row r="265" s="13" customFormat="1">
      <c r="A265" s="13"/>
      <c r="B265" s="223"/>
      <c r="C265" s="224"/>
      <c r="D265" s="225" t="s">
        <v>141</v>
      </c>
      <c r="E265" s="226" t="s">
        <v>19</v>
      </c>
      <c r="F265" s="227" t="s">
        <v>319</v>
      </c>
      <c r="G265" s="224"/>
      <c r="H265" s="228">
        <v>149.726</v>
      </c>
      <c r="I265" s="229"/>
      <c r="J265" s="224"/>
      <c r="K265" s="224"/>
      <c r="L265" s="230"/>
      <c r="M265" s="231"/>
      <c r="N265" s="232"/>
      <c r="O265" s="232"/>
      <c r="P265" s="232"/>
      <c r="Q265" s="232"/>
      <c r="R265" s="232"/>
      <c r="S265" s="232"/>
      <c r="T265" s="23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4" t="s">
        <v>141</v>
      </c>
      <c r="AU265" s="234" t="s">
        <v>86</v>
      </c>
      <c r="AV265" s="13" t="s">
        <v>86</v>
      </c>
      <c r="AW265" s="13" t="s">
        <v>37</v>
      </c>
      <c r="AX265" s="13" t="s">
        <v>75</v>
      </c>
      <c r="AY265" s="234" t="s">
        <v>129</v>
      </c>
    </row>
    <row r="266" s="13" customFormat="1">
      <c r="A266" s="13"/>
      <c r="B266" s="223"/>
      <c r="C266" s="224"/>
      <c r="D266" s="225" t="s">
        <v>141</v>
      </c>
      <c r="E266" s="226" t="s">
        <v>19</v>
      </c>
      <c r="F266" s="227" t="s">
        <v>337</v>
      </c>
      <c r="G266" s="224"/>
      <c r="H266" s="228">
        <v>99.817999999999998</v>
      </c>
      <c r="I266" s="229"/>
      <c r="J266" s="224"/>
      <c r="K266" s="224"/>
      <c r="L266" s="230"/>
      <c r="M266" s="231"/>
      <c r="N266" s="232"/>
      <c r="O266" s="232"/>
      <c r="P266" s="232"/>
      <c r="Q266" s="232"/>
      <c r="R266" s="232"/>
      <c r="S266" s="232"/>
      <c r="T266" s="233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34" t="s">
        <v>141</v>
      </c>
      <c r="AU266" s="234" t="s">
        <v>86</v>
      </c>
      <c r="AV266" s="13" t="s">
        <v>86</v>
      </c>
      <c r="AW266" s="13" t="s">
        <v>37</v>
      </c>
      <c r="AX266" s="13" t="s">
        <v>75</v>
      </c>
      <c r="AY266" s="234" t="s">
        <v>129</v>
      </c>
    </row>
    <row r="267" s="13" customFormat="1">
      <c r="A267" s="13"/>
      <c r="B267" s="223"/>
      <c r="C267" s="224"/>
      <c r="D267" s="225" t="s">
        <v>141</v>
      </c>
      <c r="E267" s="226" t="s">
        <v>19</v>
      </c>
      <c r="F267" s="227" t="s">
        <v>338</v>
      </c>
      <c r="G267" s="224"/>
      <c r="H267" s="228">
        <v>49.908999999999999</v>
      </c>
      <c r="I267" s="229"/>
      <c r="J267" s="224"/>
      <c r="K267" s="224"/>
      <c r="L267" s="230"/>
      <c r="M267" s="231"/>
      <c r="N267" s="232"/>
      <c r="O267" s="232"/>
      <c r="P267" s="232"/>
      <c r="Q267" s="232"/>
      <c r="R267" s="232"/>
      <c r="S267" s="232"/>
      <c r="T267" s="23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4" t="s">
        <v>141</v>
      </c>
      <c r="AU267" s="234" t="s">
        <v>86</v>
      </c>
      <c r="AV267" s="13" t="s">
        <v>86</v>
      </c>
      <c r="AW267" s="13" t="s">
        <v>37</v>
      </c>
      <c r="AX267" s="13" t="s">
        <v>75</v>
      </c>
      <c r="AY267" s="234" t="s">
        <v>129</v>
      </c>
    </row>
    <row r="268" s="14" customFormat="1">
      <c r="A268" s="14"/>
      <c r="B268" s="236"/>
      <c r="C268" s="237"/>
      <c r="D268" s="225" t="s">
        <v>141</v>
      </c>
      <c r="E268" s="238" t="s">
        <v>19</v>
      </c>
      <c r="F268" s="239" t="s">
        <v>168</v>
      </c>
      <c r="G268" s="237"/>
      <c r="H268" s="240">
        <v>299.45299999999997</v>
      </c>
      <c r="I268" s="241"/>
      <c r="J268" s="237"/>
      <c r="K268" s="237"/>
      <c r="L268" s="242"/>
      <c r="M268" s="243"/>
      <c r="N268" s="244"/>
      <c r="O268" s="244"/>
      <c r="P268" s="244"/>
      <c r="Q268" s="244"/>
      <c r="R268" s="244"/>
      <c r="S268" s="244"/>
      <c r="T268" s="245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6" t="s">
        <v>141</v>
      </c>
      <c r="AU268" s="246" t="s">
        <v>86</v>
      </c>
      <c r="AV268" s="14" t="s">
        <v>137</v>
      </c>
      <c r="AW268" s="14" t="s">
        <v>37</v>
      </c>
      <c r="AX268" s="14" t="s">
        <v>83</v>
      </c>
      <c r="AY268" s="246" t="s">
        <v>129</v>
      </c>
    </row>
    <row r="269" s="12" customFormat="1" ht="22.8" customHeight="1">
      <c r="A269" s="12"/>
      <c r="B269" s="189"/>
      <c r="C269" s="190"/>
      <c r="D269" s="191" t="s">
        <v>74</v>
      </c>
      <c r="E269" s="203" t="s">
        <v>137</v>
      </c>
      <c r="F269" s="203" t="s">
        <v>367</v>
      </c>
      <c r="G269" s="190"/>
      <c r="H269" s="190"/>
      <c r="I269" s="193"/>
      <c r="J269" s="204">
        <f>BK269</f>
        <v>0</v>
      </c>
      <c r="K269" s="190"/>
      <c r="L269" s="195"/>
      <c r="M269" s="196"/>
      <c r="N269" s="197"/>
      <c r="O269" s="197"/>
      <c r="P269" s="198">
        <f>SUM(P270:P303)</f>
        <v>0</v>
      </c>
      <c r="Q269" s="197"/>
      <c r="R269" s="198">
        <f>SUM(R270:R303)</f>
        <v>0</v>
      </c>
      <c r="S269" s="197"/>
      <c r="T269" s="199">
        <f>SUM(T270:T303)</f>
        <v>0</v>
      </c>
      <c r="U269" s="12"/>
      <c r="V269" s="12"/>
      <c r="W269" s="12"/>
      <c r="X269" s="12"/>
      <c r="Y269" s="12"/>
      <c r="Z269" s="12"/>
      <c r="AA269" s="12"/>
      <c r="AB269" s="12"/>
      <c r="AC269" s="12"/>
      <c r="AD269" s="12"/>
      <c r="AE269" s="12"/>
      <c r="AR269" s="200" t="s">
        <v>83</v>
      </c>
      <c r="AT269" s="201" t="s">
        <v>74</v>
      </c>
      <c r="AU269" s="201" t="s">
        <v>83</v>
      </c>
      <c r="AY269" s="200" t="s">
        <v>129</v>
      </c>
      <c r="BK269" s="202">
        <f>SUM(BK270:BK303)</f>
        <v>0</v>
      </c>
    </row>
    <row r="270" s="2" customFormat="1" ht="24.15" customHeight="1">
      <c r="A270" s="39"/>
      <c r="B270" s="40"/>
      <c r="C270" s="205" t="s">
        <v>368</v>
      </c>
      <c r="D270" s="205" t="s">
        <v>132</v>
      </c>
      <c r="E270" s="206" t="s">
        <v>369</v>
      </c>
      <c r="F270" s="207" t="s">
        <v>370</v>
      </c>
      <c r="G270" s="208" t="s">
        <v>172</v>
      </c>
      <c r="H270" s="209">
        <v>174.29300000000001</v>
      </c>
      <c r="I270" s="210"/>
      <c r="J270" s="211">
        <f>ROUND(I270*H270,2)</f>
        <v>0</v>
      </c>
      <c r="K270" s="207" t="s">
        <v>136</v>
      </c>
      <c r="L270" s="45"/>
      <c r="M270" s="212" t="s">
        <v>19</v>
      </c>
      <c r="N270" s="213" t="s">
        <v>46</v>
      </c>
      <c r="O270" s="85"/>
      <c r="P270" s="214">
        <f>O270*H270</f>
        <v>0</v>
      </c>
      <c r="Q270" s="214">
        <v>0</v>
      </c>
      <c r="R270" s="214">
        <f>Q270*H270</f>
        <v>0</v>
      </c>
      <c r="S270" s="214">
        <v>0</v>
      </c>
      <c r="T270" s="215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6" t="s">
        <v>137</v>
      </c>
      <c r="AT270" s="216" t="s">
        <v>132</v>
      </c>
      <c r="AU270" s="216" t="s">
        <v>86</v>
      </c>
      <c r="AY270" s="18" t="s">
        <v>129</v>
      </c>
      <c r="BE270" s="217">
        <f>IF(N270="základní",J270,0)</f>
        <v>0</v>
      </c>
      <c r="BF270" s="217">
        <f>IF(N270="snížená",J270,0)</f>
        <v>0</v>
      </c>
      <c r="BG270" s="217">
        <f>IF(N270="zákl. přenesená",J270,0)</f>
        <v>0</v>
      </c>
      <c r="BH270" s="217">
        <f>IF(N270="sníž. přenesená",J270,0)</f>
        <v>0</v>
      </c>
      <c r="BI270" s="217">
        <f>IF(N270="nulová",J270,0)</f>
        <v>0</v>
      </c>
      <c r="BJ270" s="18" t="s">
        <v>83</v>
      </c>
      <c r="BK270" s="217">
        <f>ROUND(I270*H270,2)</f>
        <v>0</v>
      </c>
      <c r="BL270" s="18" t="s">
        <v>137</v>
      </c>
      <c r="BM270" s="216" t="s">
        <v>371</v>
      </c>
    </row>
    <row r="271" s="2" customFormat="1">
      <c r="A271" s="39"/>
      <c r="B271" s="40"/>
      <c r="C271" s="41"/>
      <c r="D271" s="218" t="s">
        <v>139</v>
      </c>
      <c r="E271" s="41"/>
      <c r="F271" s="219" t="s">
        <v>372</v>
      </c>
      <c r="G271" s="41"/>
      <c r="H271" s="41"/>
      <c r="I271" s="220"/>
      <c r="J271" s="41"/>
      <c r="K271" s="41"/>
      <c r="L271" s="45"/>
      <c r="M271" s="221"/>
      <c r="N271" s="222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139</v>
      </c>
      <c r="AU271" s="18" t="s">
        <v>86</v>
      </c>
    </row>
    <row r="272" s="13" customFormat="1">
      <c r="A272" s="13"/>
      <c r="B272" s="223"/>
      <c r="C272" s="224"/>
      <c r="D272" s="225" t="s">
        <v>141</v>
      </c>
      <c r="E272" s="226" t="s">
        <v>19</v>
      </c>
      <c r="F272" s="227" t="s">
        <v>373</v>
      </c>
      <c r="G272" s="224"/>
      <c r="H272" s="228">
        <v>36</v>
      </c>
      <c r="I272" s="229"/>
      <c r="J272" s="224"/>
      <c r="K272" s="224"/>
      <c r="L272" s="230"/>
      <c r="M272" s="231"/>
      <c r="N272" s="232"/>
      <c r="O272" s="232"/>
      <c r="P272" s="232"/>
      <c r="Q272" s="232"/>
      <c r="R272" s="232"/>
      <c r="S272" s="232"/>
      <c r="T272" s="23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34" t="s">
        <v>141</v>
      </c>
      <c r="AU272" s="234" t="s">
        <v>86</v>
      </c>
      <c r="AV272" s="13" t="s">
        <v>86</v>
      </c>
      <c r="AW272" s="13" t="s">
        <v>37</v>
      </c>
      <c r="AX272" s="13" t="s">
        <v>75</v>
      </c>
      <c r="AY272" s="234" t="s">
        <v>129</v>
      </c>
    </row>
    <row r="273" s="13" customFormat="1">
      <c r="A273" s="13"/>
      <c r="B273" s="223"/>
      <c r="C273" s="224"/>
      <c r="D273" s="225" t="s">
        <v>141</v>
      </c>
      <c r="E273" s="226" t="s">
        <v>19</v>
      </c>
      <c r="F273" s="227" t="s">
        <v>244</v>
      </c>
      <c r="G273" s="224"/>
      <c r="H273" s="228">
        <v>3.8399999999999999</v>
      </c>
      <c r="I273" s="229"/>
      <c r="J273" s="224"/>
      <c r="K273" s="224"/>
      <c r="L273" s="230"/>
      <c r="M273" s="231"/>
      <c r="N273" s="232"/>
      <c r="O273" s="232"/>
      <c r="P273" s="232"/>
      <c r="Q273" s="232"/>
      <c r="R273" s="232"/>
      <c r="S273" s="232"/>
      <c r="T273" s="23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34" t="s">
        <v>141</v>
      </c>
      <c r="AU273" s="234" t="s">
        <v>86</v>
      </c>
      <c r="AV273" s="13" t="s">
        <v>86</v>
      </c>
      <c r="AW273" s="13" t="s">
        <v>37</v>
      </c>
      <c r="AX273" s="13" t="s">
        <v>75</v>
      </c>
      <c r="AY273" s="234" t="s">
        <v>129</v>
      </c>
    </row>
    <row r="274" s="13" customFormat="1">
      <c r="A274" s="13"/>
      <c r="B274" s="223"/>
      <c r="C274" s="224"/>
      <c r="D274" s="225" t="s">
        <v>141</v>
      </c>
      <c r="E274" s="226" t="s">
        <v>19</v>
      </c>
      <c r="F274" s="227" t="s">
        <v>374</v>
      </c>
      <c r="G274" s="224"/>
      <c r="H274" s="228">
        <v>101.97</v>
      </c>
      <c r="I274" s="229"/>
      <c r="J274" s="224"/>
      <c r="K274" s="224"/>
      <c r="L274" s="230"/>
      <c r="M274" s="231"/>
      <c r="N274" s="232"/>
      <c r="O274" s="232"/>
      <c r="P274" s="232"/>
      <c r="Q274" s="232"/>
      <c r="R274" s="232"/>
      <c r="S274" s="232"/>
      <c r="T274" s="233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4" t="s">
        <v>141</v>
      </c>
      <c r="AU274" s="234" t="s">
        <v>86</v>
      </c>
      <c r="AV274" s="13" t="s">
        <v>86</v>
      </c>
      <c r="AW274" s="13" t="s">
        <v>37</v>
      </c>
      <c r="AX274" s="13" t="s">
        <v>75</v>
      </c>
      <c r="AY274" s="234" t="s">
        <v>129</v>
      </c>
    </row>
    <row r="275" s="13" customFormat="1">
      <c r="A275" s="13"/>
      <c r="B275" s="223"/>
      <c r="C275" s="224"/>
      <c r="D275" s="225" t="s">
        <v>141</v>
      </c>
      <c r="E275" s="226" t="s">
        <v>19</v>
      </c>
      <c r="F275" s="227" t="s">
        <v>269</v>
      </c>
      <c r="G275" s="224"/>
      <c r="H275" s="228">
        <v>14.336</v>
      </c>
      <c r="I275" s="229"/>
      <c r="J275" s="224"/>
      <c r="K275" s="224"/>
      <c r="L275" s="230"/>
      <c r="M275" s="231"/>
      <c r="N275" s="232"/>
      <c r="O275" s="232"/>
      <c r="P275" s="232"/>
      <c r="Q275" s="232"/>
      <c r="R275" s="232"/>
      <c r="S275" s="232"/>
      <c r="T275" s="233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4" t="s">
        <v>141</v>
      </c>
      <c r="AU275" s="234" t="s">
        <v>86</v>
      </c>
      <c r="AV275" s="13" t="s">
        <v>86</v>
      </c>
      <c r="AW275" s="13" t="s">
        <v>37</v>
      </c>
      <c r="AX275" s="13" t="s">
        <v>75</v>
      </c>
      <c r="AY275" s="234" t="s">
        <v>129</v>
      </c>
    </row>
    <row r="276" s="13" customFormat="1">
      <c r="A276" s="13"/>
      <c r="B276" s="223"/>
      <c r="C276" s="224"/>
      <c r="D276" s="225" t="s">
        <v>141</v>
      </c>
      <c r="E276" s="226" t="s">
        <v>19</v>
      </c>
      <c r="F276" s="227" t="s">
        <v>375</v>
      </c>
      <c r="G276" s="224"/>
      <c r="H276" s="228">
        <v>56.875</v>
      </c>
      <c r="I276" s="229"/>
      <c r="J276" s="224"/>
      <c r="K276" s="224"/>
      <c r="L276" s="230"/>
      <c r="M276" s="231"/>
      <c r="N276" s="232"/>
      <c r="O276" s="232"/>
      <c r="P276" s="232"/>
      <c r="Q276" s="232"/>
      <c r="R276" s="232"/>
      <c r="S276" s="232"/>
      <c r="T276" s="23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4" t="s">
        <v>141</v>
      </c>
      <c r="AU276" s="234" t="s">
        <v>86</v>
      </c>
      <c r="AV276" s="13" t="s">
        <v>86</v>
      </c>
      <c r="AW276" s="13" t="s">
        <v>37</v>
      </c>
      <c r="AX276" s="13" t="s">
        <v>75</v>
      </c>
      <c r="AY276" s="234" t="s">
        <v>129</v>
      </c>
    </row>
    <row r="277" s="13" customFormat="1">
      <c r="A277" s="13"/>
      <c r="B277" s="223"/>
      <c r="C277" s="224"/>
      <c r="D277" s="225" t="s">
        <v>141</v>
      </c>
      <c r="E277" s="226" t="s">
        <v>19</v>
      </c>
      <c r="F277" s="227" t="s">
        <v>271</v>
      </c>
      <c r="G277" s="224"/>
      <c r="H277" s="228">
        <v>4.032</v>
      </c>
      <c r="I277" s="229"/>
      <c r="J277" s="224"/>
      <c r="K277" s="224"/>
      <c r="L277" s="230"/>
      <c r="M277" s="231"/>
      <c r="N277" s="232"/>
      <c r="O277" s="232"/>
      <c r="P277" s="232"/>
      <c r="Q277" s="232"/>
      <c r="R277" s="232"/>
      <c r="S277" s="232"/>
      <c r="T277" s="23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4" t="s">
        <v>141</v>
      </c>
      <c r="AU277" s="234" t="s">
        <v>86</v>
      </c>
      <c r="AV277" s="13" t="s">
        <v>86</v>
      </c>
      <c r="AW277" s="13" t="s">
        <v>37</v>
      </c>
      <c r="AX277" s="13" t="s">
        <v>75</v>
      </c>
      <c r="AY277" s="234" t="s">
        <v>129</v>
      </c>
    </row>
    <row r="278" s="13" customFormat="1">
      <c r="A278" s="13"/>
      <c r="B278" s="223"/>
      <c r="C278" s="224"/>
      <c r="D278" s="225" t="s">
        <v>141</v>
      </c>
      <c r="E278" s="226" t="s">
        <v>19</v>
      </c>
      <c r="F278" s="227" t="s">
        <v>376</v>
      </c>
      <c r="G278" s="224"/>
      <c r="H278" s="228">
        <v>-42.759999999999998</v>
      </c>
      <c r="I278" s="229"/>
      <c r="J278" s="224"/>
      <c r="K278" s="224"/>
      <c r="L278" s="230"/>
      <c r="M278" s="231"/>
      <c r="N278" s="232"/>
      <c r="O278" s="232"/>
      <c r="P278" s="232"/>
      <c r="Q278" s="232"/>
      <c r="R278" s="232"/>
      <c r="S278" s="232"/>
      <c r="T278" s="23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4" t="s">
        <v>141</v>
      </c>
      <c r="AU278" s="234" t="s">
        <v>86</v>
      </c>
      <c r="AV278" s="13" t="s">
        <v>86</v>
      </c>
      <c r="AW278" s="13" t="s">
        <v>37</v>
      </c>
      <c r="AX278" s="13" t="s">
        <v>75</v>
      </c>
      <c r="AY278" s="234" t="s">
        <v>129</v>
      </c>
    </row>
    <row r="279" s="14" customFormat="1">
      <c r="A279" s="14"/>
      <c r="B279" s="236"/>
      <c r="C279" s="237"/>
      <c r="D279" s="225" t="s">
        <v>141</v>
      </c>
      <c r="E279" s="238" t="s">
        <v>19</v>
      </c>
      <c r="F279" s="239" t="s">
        <v>168</v>
      </c>
      <c r="G279" s="237"/>
      <c r="H279" s="240">
        <v>174.29300000000001</v>
      </c>
      <c r="I279" s="241"/>
      <c r="J279" s="237"/>
      <c r="K279" s="237"/>
      <c r="L279" s="242"/>
      <c r="M279" s="243"/>
      <c r="N279" s="244"/>
      <c r="O279" s="244"/>
      <c r="P279" s="244"/>
      <c r="Q279" s="244"/>
      <c r="R279" s="244"/>
      <c r="S279" s="244"/>
      <c r="T279" s="24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6" t="s">
        <v>141</v>
      </c>
      <c r="AU279" s="246" t="s">
        <v>86</v>
      </c>
      <c r="AV279" s="14" t="s">
        <v>137</v>
      </c>
      <c r="AW279" s="14" t="s">
        <v>37</v>
      </c>
      <c r="AX279" s="14" t="s">
        <v>83</v>
      </c>
      <c r="AY279" s="246" t="s">
        <v>129</v>
      </c>
    </row>
    <row r="280" s="2" customFormat="1" ht="37.8" customHeight="1">
      <c r="A280" s="39"/>
      <c r="B280" s="40"/>
      <c r="C280" s="205" t="s">
        <v>377</v>
      </c>
      <c r="D280" s="205" t="s">
        <v>132</v>
      </c>
      <c r="E280" s="206" t="s">
        <v>378</v>
      </c>
      <c r="F280" s="207" t="s">
        <v>379</v>
      </c>
      <c r="G280" s="208" t="s">
        <v>172</v>
      </c>
      <c r="H280" s="209">
        <v>168.59999999999999</v>
      </c>
      <c r="I280" s="210"/>
      <c r="J280" s="211">
        <f>ROUND(I280*H280,2)</f>
        <v>0</v>
      </c>
      <c r="K280" s="207" t="s">
        <v>136</v>
      </c>
      <c r="L280" s="45"/>
      <c r="M280" s="212" t="s">
        <v>19</v>
      </c>
      <c r="N280" s="213" t="s">
        <v>46</v>
      </c>
      <c r="O280" s="85"/>
      <c r="P280" s="214">
        <f>O280*H280</f>
        <v>0</v>
      </c>
      <c r="Q280" s="214">
        <v>0</v>
      </c>
      <c r="R280" s="214">
        <f>Q280*H280</f>
        <v>0</v>
      </c>
      <c r="S280" s="214">
        <v>0</v>
      </c>
      <c r="T280" s="215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6" t="s">
        <v>137</v>
      </c>
      <c r="AT280" s="216" t="s">
        <v>132</v>
      </c>
      <c r="AU280" s="216" t="s">
        <v>86</v>
      </c>
      <c r="AY280" s="18" t="s">
        <v>129</v>
      </c>
      <c r="BE280" s="217">
        <f>IF(N280="základní",J280,0)</f>
        <v>0</v>
      </c>
      <c r="BF280" s="217">
        <f>IF(N280="snížená",J280,0)</f>
        <v>0</v>
      </c>
      <c r="BG280" s="217">
        <f>IF(N280="zákl. přenesená",J280,0)</f>
        <v>0</v>
      </c>
      <c r="BH280" s="217">
        <f>IF(N280="sníž. přenesená",J280,0)</f>
        <v>0</v>
      </c>
      <c r="BI280" s="217">
        <f>IF(N280="nulová",J280,0)</f>
        <v>0</v>
      </c>
      <c r="BJ280" s="18" t="s">
        <v>83</v>
      </c>
      <c r="BK280" s="217">
        <f>ROUND(I280*H280,2)</f>
        <v>0</v>
      </c>
      <c r="BL280" s="18" t="s">
        <v>137</v>
      </c>
      <c r="BM280" s="216" t="s">
        <v>380</v>
      </c>
    </row>
    <row r="281" s="2" customFormat="1">
      <c r="A281" s="39"/>
      <c r="B281" s="40"/>
      <c r="C281" s="41"/>
      <c r="D281" s="218" t="s">
        <v>139</v>
      </c>
      <c r="E281" s="41"/>
      <c r="F281" s="219" t="s">
        <v>381</v>
      </c>
      <c r="G281" s="41"/>
      <c r="H281" s="41"/>
      <c r="I281" s="220"/>
      <c r="J281" s="41"/>
      <c r="K281" s="41"/>
      <c r="L281" s="45"/>
      <c r="M281" s="221"/>
      <c r="N281" s="222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139</v>
      </c>
      <c r="AU281" s="18" t="s">
        <v>86</v>
      </c>
    </row>
    <row r="282" s="13" customFormat="1">
      <c r="A282" s="13"/>
      <c r="B282" s="223"/>
      <c r="C282" s="224"/>
      <c r="D282" s="225" t="s">
        <v>141</v>
      </c>
      <c r="E282" s="226" t="s">
        <v>19</v>
      </c>
      <c r="F282" s="227" t="s">
        <v>382</v>
      </c>
      <c r="G282" s="224"/>
      <c r="H282" s="228">
        <v>20.829999999999998</v>
      </c>
      <c r="I282" s="229"/>
      <c r="J282" s="224"/>
      <c r="K282" s="224"/>
      <c r="L282" s="230"/>
      <c r="M282" s="231"/>
      <c r="N282" s="232"/>
      <c r="O282" s="232"/>
      <c r="P282" s="232"/>
      <c r="Q282" s="232"/>
      <c r="R282" s="232"/>
      <c r="S282" s="232"/>
      <c r="T282" s="23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34" t="s">
        <v>141</v>
      </c>
      <c r="AU282" s="234" t="s">
        <v>86</v>
      </c>
      <c r="AV282" s="13" t="s">
        <v>86</v>
      </c>
      <c r="AW282" s="13" t="s">
        <v>37</v>
      </c>
      <c r="AX282" s="13" t="s">
        <v>75</v>
      </c>
      <c r="AY282" s="234" t="s">
        <v>129</v>
      </c>
    </row>
    <row r="283" s="13" customFormat="1">
      <c r="A283" s="13"/>
      <c r="B283" s="223"/>
      <c r="C283" s="224"/>
      <c r="D283" s="225" t="s">
        <v>141</v>
      </c>
      <c r="E283" s="226" t="s">
        <v>19</v>
      </c>
      <c r="F283" s="227" t="s">
        <v>383</v>
      </c>
      <c r="G283" s="224"/>
      <c r="H283" s="228">
        <v>56.079999999999998</v>
      </c>
      <c r="I283" s="229"/>
      <c r="J283" s="224"/>
      <c r="K283" s="224"/>
      <c r="L283" s="230"/>
      <c r="M283" s="231"/>
      <c r="N283" s="232"/>
      <c r="O283" s="232"/>
      <c r="P283" s="232"/>
      <c r="Q283" s="232"/>
      <c r="R283" s="232"/>
      <c r="S283" s="232"/>
      <c r="T283" s="233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4" t="s">
        <v>141</v>
      </c>
      <c r="AU283" s="234" t="s">
        <v>86</v>
      </c>
      <c r="AV283" s="13" t="s">
        <v>86</v>
      </c>
      <c r="AW283" s="13" t="s">
        <v>37</v>
      </c>
      <c r="AX283" s="13" t="s">
        <v>75</v>
      </c>
      <c r="AY283" s="234" t="s">
        <v>129</v>
      </c>
    </row>
    <row r="284" s="13" customFormat="1">
      <c r="A284" s="13"/>
      <c r="B284" s="223"/>
      <c r="C284" s="224"/>
      <c r="D284" s="225" t="s">
        <v>141</v>
      </c>
      <c r="E284" s="226" t="s">
        <v>19</v>
      </c>
      <c r="F284" s="227" t="s">
        <v>384</v>
      </c>
      <c r="G284" s="224"/>
      <c r="H284" s="228">
        <v>91.689999999999998</v>
      </c>
      <c r="I284" s="229"/>
      <c r="J284" s="224"/>
      <c r="K284" s="224"/>
      <c r="L284" s="230"/>
      <c r="M284" s="231"/>
      <c r="N284" s="232"/>
      <c r="O284" s="232"/>
      <c r="P284" s="232"/>
      <c r="Q284" s="232"/>
      <c r="R284" s="232"/>
      <c r="S284" s="232"/>
      <c r="T284" s="233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34" t="s">
        <v>141</v>
      </c>
      <c r="AU284" s="234" t="s">
        <v>86</v>
      </c>
      <c r="AV284" s="13" t="s">
        <v>86</v>
      </c>
      <c r="AW284" s="13" t="s">
        <v>37</v>
      </c>
      <c r="AX284" s="13" t="s">
        <v>75</v>
      </c>
      <c r="AY284" s="234" t="s">
        <v>129</v>
      </c>
    </row>
    <row r="285" s="14" customFormat="1">
      <c r="A285" s="14"/>
      <c r="B285" s="236"/>
      <c r="C285" s="237"/>
      <c r="D285" s="225" t="s">
        <v>141</v>
      </c>
      <c r="E285" s="238" t="s">
        <v>19</v>
      </c>
      <c r="F285" s="239" t="s">
        <v>168</v>
      </c>
      <c r="G285" s="237"/>
      <c r="H285" s="240">
        <v>168.59999999999999</v>
      </c>
      <c r="I285" s="241"/>
      <c r="J285" s="237"/>
      <c r="K285" s="237"/>
      <c r="L285" s="242"/>
      <c r="M285" s="243"/>
      <c r="N285" s="244"/>
      <c r="O285" s="244"/>
      <c r="P285" s="244"/>
      <c r="Q285" s="244"/>
      <c r="R285" s="244"/>
      <c r="S285" s="244"/>
      <c r="T285" s="245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46" t="s">
        <v>141</v>
      </c>
      <c r="AU285" s="246" t="s">
        <v>86</v>
      </c>
      <c r="AV285" s="14" t="s">
        <v>137</v>
      </c>
      <c r="AW285" s="14" t="s">
        <v>37</v>
      </c>
      <c r="AX285" s="14" t="s">
        <v>83</v>
      </c>
      <c r="AY285" s="246" t="s">
        <v>129</v>
      </c>
    </row>
    <row r="286" s="2" customFormat="1" ht="16.5" customHeight="1">
      <c r="A286" s="39"/>
      <c r="B286" s="40"/>
      <c r="C286" s="258" t="s">
        <v>385</v>
      </c>
      <c r="D286" s="258" t="s">
        <v>200</v>
      </c>
      <c r="E286" s="259" t="s">
        <v>386</v>
      </c>
      <c r="F286" s="260" t="s">
        <v>387</v>
      </c>
      <c r="G286" s="261" t="s">
        <v>354</v>
      </c>
      <c r="H286" s="262">
        <v>337.19999999999999</v>
      </c>
      <c r="I286" s="263"/>
      <c r="J286" s="264">
        <f>ROUND(I286*H286,2)</f>
        <v>0</v>
      </c>
      <c r="K286" s="260" t="s">
        <v>136</v>
      </c>
      <c r="L286" s="265"/>
      <c r="M286" s="266" t="s">
        <v>19</v>
      </c>
      <c r="N286" s="267" t="s">
        <v>46</v>
      </c>
      <c r="O286" s="85"/>
      <c r="P286" s="214">
        <f>O286*H286</f>
        <v>0</v>
      </c>
      <c r="Q286" s="214">
        <v>0</v>
      </c>
      <c r="R286" s="214">
        <f>Q286*H286</f>
        <v>0</v>
      </c>
      <c r="S286" s="214">
        <v>0</v>
      </c>
      <c r="T286" s="215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6" t="s">
        <v>190</v>
      </c>
      <c r="AT286" s="216" t="s">
        <v>200</v>
      </c>
      <c r="AU286" s="216" t="s">
        <v>86</v>
      </c>
      <c r="AY286" s="18" t="s">
        <v>129</v>
      </c>
      <c r="BE286" s="217">
        <f>IF(N286="základní",J286,0)</f>
        <v>0</v>
      </c>
      <c r="BF286" s="217">
        <f>IF(N286="snížená",J286,0)</f>
        <v>0</v>
      </c>
      <c r="BG286" s="217">
        <f>IF(N286="zákl. přenesená",J286,0)</f>
        <v>0</v>
      </c>
      <c r="BH286" s="217">
        <f>IF(N286="sníž. přenesená",J286,0)</f>
        <v>0</v>
      </c>
      <c r="BI286" s="217">
        <f>IF(N286="nulová",J286,0)</f>
        <v>0</v>
      </c>
      <c r="BJ286" s="18" t="s">
        <v>83</v>
      </c>
      <c r="BK286" s="217">
        <f>ROUND(I286*H286,2)</f>
        <v>0</v>
      </c>
      <c r="BL286" s="18" t="s">
        <v>137</v>
      </c>
      <c r="BM286" s="216" t="s">
        <v>388</v>
      </c>
    </row>
    <row r="287" s="2" customFormat="1">
      <c r="A287" s="39"/>
      <c r="B287" s="40"/>
      <c r="C287" s="41"/>
      <c r="D287" s="218" t="s">
        <v>139</v>
      </c>
      <c r="E287" s="41"/>
      <c r="F287" s="219" t="s">
        <v>389</v>
      </c>
      <c r="G287" s="41"/>
      <c r="H287" s="41"/>
      <c r="I287" s="220"/>
      <c r="J287" s="41"/>
      <c r="K287" s="41"/>
      <c r="L287" s="45"/>
      <c r="M287" s="221"/>
      <c r="N287" s="222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139</v>
      </c>
      <c r="AU287" s="18" t="s">
        <v>86</v>
      </c>
    </row>
    <row r="288" s="13" customFormat="1">
      <c r="A288" s="13"/>
      <c r="B288" s="223"/>
      <c r="C288" s="224"/>
      <c r="D288" s="225" t="s">
        <v>141</v>
      </c>
      <c r="E288" s="224"/>
      <c r="F288" s="227" t="s">
        <v>390</v>
      </c>
      <c r="G288" s="224"/>
      <c r="H288" s="228">
        <v>337.19999999999999</v>
      </c>
      <c r="I288" s="229"/>
      <c r="J288" s="224"/>
      <c r="K288" s="224"/>
      <c r="L288" s="230"/>
      <c r="M288" s="231"/>
      <c r="N288" s="232"/>
      <c r="O288" s="232"/>
      <c r="P288" s="232"/>
      <c r="Q288" s="232"/>
      <c r="R288" s="232"/>
      <c r="S288" s="232"/>
      <c r="T288" s="233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4" t="s">
        <v>141</v>
      </c>
      <c r="AU288" s="234" t="s">
        <v>86</v>
      </c>
      <c r="AV288" s="13" t="s">
        <v>86</v>
      </c>
      <c r="AW288" s="13" t="s">
        <v>4</v>
      </c>
      <c r="AX288" s="13" t="s">
        <v>83</v>
      </c>
      <c r="AY288" s="234" t="s">
        <v>129</v>
      </c>
    </row>
    <row r="289" s="2" customFormat="1" ht="37.8" customHeight="1">
      <c r="A289" s="39"/>
      <c r="B289" s="40"/>
      <c r="C289" s="205" t="s">
        <v>391</v>
      </c>
      <c r="D289" s="205" t="s">
        <v>132</v>
      </c>
      <c r="E289" s="206" t="s">
        <v>392</v>
      </c>
      <c r="F289" s="207" t="s">
        <v>393</v>
      </c>
      <c r="G289" s="208" t="s">
        <v>394</v>
      </c>
      <c r="H289" s="209">
        <v>83.900000000000006</v>
      </c>
      <c r="I289" s="210"/>
      <c r="J289" s="211">
        <f>ROUND(I289*H289,2)</f>
        <v>0</v>
      </c>
      <c r="K289" s="207" t="s">
        <v>136</v>
      </c>
      <c r="L289" s="45"/>
      <c r="M289" s="212" t="s">
        <v>19</v>
      </c>
      <c r="N289" s="213" t="s">
        <v>46</v>
      </c>
      <c r="O289" s="85"/>
      <c r="P289" s="214">
        <f>O289*H289</f>
        <v>0</v>
      </c>
      <c r="Q289" s="214">
        <v>0</v>
      </c>
      <c r="R289" s="214">
        <f>Q289*H289</f>
        <v>0</v>
      </c>
      <c r="S289" s="214">
        <v>0</v>
      </c>
      <c r="T289" s="215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16" t="s">
        <v>137</v>
      </c>
      <c r="AT289" s="216" t="s">
        <v>132</v>
      </c>
      <c r="AU289" s="216" t="s">
        <v>86</v>
      </c>
      <c r="AY289" s="18" t="s">
        <v>129</v>
      </c>
      <c r="BE289" s="217">
        <f>IF(N289="základní",J289,0)</f>
        <v>0</v>
      </c>
      <c r="BF289" s="217">
        <f>IF(N289="snížená",J289,0)</f>
        <v>0</v>
      </c>
      <c r="BG289" s="217">
        <f>IF(N289="zákl. přenesená",J289,0)</f>
        <v>0</v>
      </c>
      <c r="BH289" s="217">
        <f>IF(N289="sníž. přenesená",J289,0)</f>
        <v>0</v>
      </c>
      <c r="BI289" s="217">
        <f>IF(N289="nulová",J289,0)</f>
        <v>0</v>
      </c>
      <c r="BJ289" s="18" t="s">
        <v>83</v>
      </c>
      <c r="BK289" s="217">
        <f>ROUND(I289*H289,2)</f>
        <v>0</v>
      </c>
      <c r="BL289" s="18" t="s">
        <v>137</v>
      </c>
      <c r="BM289" s="216" t="s">
        <v>395</v>
      </c>
    </row>
    <row r="290" s="2" customFormat="1">
      <c r="A290" s="39"/>
      <c r="B290" s="40"/>
      <c r="C290" s="41"/>
      <c r="D290" s="218" t="s">
        <v>139</v>
      </c>
      <c r="E290" s="41"/>
      <c r="F290" s="219" t="s">
        <v>396</v>
      </c>
      <c r="G290" s="41"/>
      <c r="H290" s="41"/>
      <c r="I290" s="220"/>
      <c r="J290" s="41"/>
      <c r="K290" s="41"/>
      <c r="L290" s="45"/>
      <c r="M290" s="221"/>
      <c r="N290" s="222"/>
      <c r="O290" s="85"/>
      <c r="P290" s="85"/>
      <c r="Q290" s="85"/>
      <c r="R290" s="85"/>
      <c r="S290" s="85"/>
      <c r="T290" s="86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139</v>
      </c>
      <c r="AU290" s="18" t="s">
        <v>86</v>
      </c>
    </row>
    <row r="291" s="13" customFormat="1">
      <c r="A291" s="13"/>
      <c r="B291" s="223"/>
      <c r="C291" s="224"/>
      <c r="D291" s="225" t="s">
        <v>141</v>
      </c>
      <c r="E291" s="226" t="s">
        <v>19</v>
      </c>
      <c r="F291" s="227" t="s">
        <v>397</v>
      </c>
      <c r="G291" s="224"/>
      <c r="H291" s="228">
        <v>18</v>
      </c>
      <c r="I291" s="229"/>
      <c r="J291" s="224"/>
      <c r="K291" s="224"/>
      <c r="L291" s="230"/>
      <c r="M291" s="231"/>
      <c r="N291" s="232"/>
      <c r="O291" s="232"/>
      <c r="P291" s="232"/>
      <c r="Q291" s="232"/>
      <c r="R291" s="232"/>
      <c r="S291" s="232"/>
      <c r="T291" s="23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4" t="s">
        <v>141</v>
      </c>
      <c r="AU291" s="234" t="s">
        <v>86</v>
      </c>
      <c r="AV291" s="13" t="s">
        <v>86</v>
      </c>
      <c r="AW291" s="13" t="s">
        <v>37</v>
      </c>
      <c r="AX291" s="13" t="s">
        <v>75</v>
      </c>
      <c r="AY291" s="234" t="s">
        <v>129</v>
      </c>
    </row>
    <row r="292" s="13" customFormat="1">
      <c r="A292" s="13"/>
      <c r="B292" s="223"/>
      <c r="C292" s="224"/>
      <c r="D292" s="225" t="s">
        <v>141</v>
      </c>
      <c r="E292" s="226" t="s">
        <v>19</v>
      </c>
      <c r="F292" s="227" t="s">
        <v>398</v>
      </c>
      <c r="G292" s="224"/>
      <c r="H292" s="228">
        <v>30.899999999999999</v>
      </c>
      <c r="I292" s="229"/>
      <c r="J292" s="224"/>
      <c r="K292" s="224"/>
      <c r="L292" s="230"/>
      <c r="M292" s="231"/>
      <c r="N292" s="232"/>
      <c r="O292" s="232"/>
      <c r="P292" s="232"/>
      <c r="Q292" s="232"/>
      <c r="R292" s="232"/>
      <c r="S292" s="232"/>
      <c r="T292" s="23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4" t="s">
        <v>141</v>
      </c>
      <c r="AU292" s="234" t="s">
        <v>86</v>
      </c>
      <c r="AV292" s="13" t="s">
        <v>86</v>
      </c>
      <c r="AW292" s="13" t="s">
        <v>37</v>
      </c>
      <c r="AX292" s="13" t="s">
        <v>75</v>
      </c>
      <c r="AY292" s="234" t="s">
        <v>129</v>
      </c>
    </row>
    <row r="293" s="13" customFormat="1">
      <c r="A293" s="13"/>
      <c r="B293" s="223"/>
      <c r="C293" s="224"/>
      <c r="D293" s="225" t="s">
        <v>141</v>
      </c>
      <c r="E293" s="226" t="s">
        <v>19</v>
      </c>
      <c r="F293" s="227" t="s">
        <v>399</v>
      </c>
      <c r="G293" s="224"/>
      <c r="H293" s="228">
        <v>35</v>
      </c>
      <c r="I293" s="229"/>
      <c r="J293" s="224"/>
      <c r="K293" s="224"/>
      <c r="L293" s="230"/>
      <c r="M293" s="231"/>
      <c r="N293" s="232"/>
      <c r="O293" s="232"/>
      <c r="P293" s="232"/>
      <c r="Q293" s="232"/>
      <c r="R293" s="232"/>
      <c r="S293" s="232"/>
      <c r="T293" s="233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4" t="s">
        <v>141</v>
      </c>
      <c r="AU293" s="234" t="s">
        <v>86</v>
      </c>
      <c r="AV293" s="13" t="s">
        <v>86</v>
      </c>
      <c r="AW293" s="13" t="s">
        <v>37</v>
      </c>
      <c r="AX293" s="13" t="s">
        <v>75</v>
      </c>
      <c r="AY293" s="234" t="s">
        <v>129</v>
      </c>
    </row>
    <row r="294" s="14" customFormat="1">
      <c r="A294" s="14"/>
      <c r="B294" s="236"/>
      <c r="C294" s="237"/>
      <c r="D294" s="225" t="s">
        <v>141</v>
      </c>
      <c r="E294" s="238" t="s">
        <v>19</v>
      </c>
      <c r="F294" s="239" t="s">
        <v>168</v>
      </c>
      <c r="G294" s="237"/>
      <c r="H294" s="240">
        <v>83.900000000000006</v>
      </c>
      <c r="I294" s="241"/>
      <c r="J294" s="237"/>
      <c r="K294" s="237"/>
      <c r="L294" s="242"/>
      <c r="M294" s="243"/>
      <c r="N294" s="244"/>
      <c r="O294" s="244"/>
      <c r="P294" s="244"/>
      <c r="Q294" s="244"/>
      <c r="R294" s="244"/>
      <c r="S294" s="244"/>
      <c r="T294" s="245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46" t="s">
        <v>141</v>
      </c>
      <c r="AU294" s="246" t="s">
        <v>86</v>
      </c>
      <c r="AV294" s="14" t="s">
        <v>137</v>
      </c>
      <c r="AW294" s="14" t="s">
        <v>37</v>
      </c>
      <c r="AX294" s="14" t="s">
        <v>83</v>
      </c>
      <c r="AY294" s="246" t="s">
        <v>129</v>
      </c>
    </row>
    <row r="295" s="2" customFormat="1" ht="21.75" customHeight="1">
      <c r="A295" s="39"/>
      <c r="B295" s="40"/>
      <c r="C295" s="205" t="s">
        <v>400</v>
      </c>
      <c r="D295" s="205" t="s">
        <v>132</v>
      </c>
      <c r="E295" s="206" t="s">
        <v>401</v>
      </c>
      <c r="F295" s="207" t="s">
        <v>402</v>
      </c>
      <c r="G295" s="208" t="s">
        <v>172</v>
      </c>
      <c r="H295" s="209">
        <v>46.465000000000003</v>
      </c>
      <c r="I295" s="210"/>
      <c r="J295" s="211">
        <f>ROUND(I295*H295,2)</f>
        <v>0</v>
      </c>
      <c r="K295" s="207" t="s">
        <v>136</v>
      </c>
      <c r="L295" s="45"/>
      <c r="M295" s="212" t="s">
        <v>19</v>
      </c>
      <c r="N295" s="213" t="s">
        <v>46</v>
      </c>
      <c r="O295" s="85"/>
      <c r="P295" s="214">
        <f>O295*H295</f>
        <v>0</v>
      </c>
      <c r="Q295" s="214">
        <v>0</v>
      </c>
      <c r="R295" s="214">
        <f>Q295*H295</f>
        <v>0</v>
      </c>
      <c r="S295" s="214">
        <v>0</v>
      </c>
      <c r="T295" s="215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6" t="s">
        <v>137</v>
      </c>
      <c r="AT295" s="216" t="s">
        <v>132</v>
      </c>
      <c r="AU295" s="216" t="s">
        <v>86</v>
      </c>
      <c r="AY295" s="18" t="s">
        <v>129</v>
      </c>
      <c r="BE295" s="217">
        <f>IF(N295="základní",J295,0)</f>
        <v>0</v>
      </c>
      <c r="BF295" s="217">
        <f>IF(N295="snížená",J295,0)</f>
        <v>0</v>
      </c>
      <c r="BG295" s="217">
        <f>IF(N295="zákl. přenesená",J295,0)</f>
        <v>0</v>
      </c>
      <c r="BH295" s="217">
        <f>IF(N295="sníž. přenesená",J295,0)</f>
        <v>0</v>
      </c>
      <c r="BI295" s="217">
        <f>IF(N295="nulová",J295,0)</f>
        <v>0</v>
      </c>
      <c r="BJ295" s="18" t="s">
        <v>83</v>
      </c>
      <c r="BK295" s="217">
        <f>ROUND(I295*H295,2)</f>
        <v>0</v>
      </c>
      <c r="BL295" s="18" t="s">
        <v>137</v>
      </c>
      <c r="BM295" s="216" t="s">
        <v>403</v>
      </c>
    </row>
    <row r="296" s="2" customFormat="1">
      <c r="A296" s="39"/>
      <c r="B296" s="40"/>
      <c r="C296" s="41"/>
      <c r="D296" s="218" t="s">
        <v>139</v>
      </c>
      <c r="E296" s="41"/>
      <c r="F296" s="219" t="s">
        <v>404</v>
      </c>
      <c r="G296" s="41"/>
      <c r="H296" s="41"/>
      <c r="I296" s="220"/>
      <c r="J296" s="41"/>
      <c r="K296" s="41"/>
      <c r="L296" s="45"/>
      <c r="M296" s="221"/>
      <c r="N296" s="222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139</v>
      </c>
      <c r="AU296" s="18" t="s">
        <v>86</v>
      </c>
    </row>
    <row r="297" s="13" customFormat="1">
      <c r="A297" s="13"/>
      <c r="B297" s="223"/>
      <c r="C297" s="224"/>
      <c r="D297" s="225" t="s">
        <v>141</v>
      </c>
      <c r="E297" s="226" t="s">
        <v>19</v>
      </c>
      <c r="F297" s="227" t="s">
        <v>405</v>
      </c>
      <c r="G297" s="224"/>
      <c r="H297" s="228">
        <v>7.2000000000000002</v>
      </c>
      <c r="I297" s="229"/>
      <c r="J297" s="224"/>
      <c r="K297" s="224"/>
      <c r="L297" s="230"/>
      <c r="M297" s="231"/>
      <c r="N297" s="232"/>
      <c r="O297" s="232"/>
      <c r="P297" s="232"/>
      <c r="Q297" s="232"/>
      <c r="R297" s="232"/>
      <c r="S297" s="232"/>
      <c r="T297" s="233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234" t="s">
        <v>141</v>
      </c>
      <c r="AU297" s="234" t="s">
        <v>86</v>
      </c>
      <c r="AV297" s="13" t="s">
        <v>86</v>
      </c>
      <c r="AW297" s="13" t="s">
        <v>37</v>
      </c>
      <c r="AX297" s="13" t="s">
        <v>75</v>
      </c>
      <c r="AY297" s="234" t="s">
        <v>129</v>
      </c>
    </row>
    <row r="298" s="13" customFormat="1">
      <c r="A298" s="13"/>
      <c r="B298" s="223"/>
      <c r="C298" s="224"/>
      <c r="D298" s="225" t="s">
        <v>141</v>
      </c>
      <c r="E298" s="226" t="s">
        <v>19</v>
      </c>
      <c r="F298" s="227" t="s">
        <v>406</v>
      </c>
      <c r="G298" s="224"/>
      <c r="H298" s="228">
        <v>0.40000000000000002</v>
      </c>
      <c r="I298" s="229"/>
      <c r="J298" s="224"/>
      <c r="K298" s="224"/>
      <c r="L298" s="230"/>
      <c r="M298" s="231"/>
      <c r="N298" s="232"/>
      <c r="O298" s="232"/>
      <c r="P298" s="232"/>
      <c r="Q298" s="232"/>
      <c r="R298" s="232"/>
      <c r="S298" s="232"/>
      <c r="T298" s="23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4" t="s">
        <v>141</v>
      </c>
      <c r="AU298" s="234" t="s">
        <v>86</v>
      </c>
      <c r="AV298" s="13" t="s">
        <v>86</v>
      </c>
      <c r="AW298" s="13" t="s">
        <v>37</v>
      </c>
      <c r="AX298" s="13" t="s">
        <v>75</v>
      </c>
      <c r="AY298" s="234" t="s">
        <v>129</v>
      </c>
    </row>
    <row r="299" s="13" customFormat="1">
      <c r="A299" s="13"/>
      <c r="B299" s="223"/>
      <c r="C299" s="224"/>
      <c r="D299" s="225" t="s">
        <v>141</v>
      </c>
      <c r="E299" s="226" t="s">
        <v>19</v>
      </c>
      <c r="F299" s="227" t="s">
        <v>407</v>
      </c>
      <c r="G299" s="224"/>
      <c r="H299" s="228">
        <v>15.449999999999999</v>
      </c>
      <c r="I299" s="229"/>
      <c r="J299" s="224"/>
      <c r="K299" s="224"/>
      <c r="L299" s="230"/>
      <c r="M299" s="231"/>
      <c r="N299" s="232"/>
      <c r="O299" s="232"/>
      <c r="P299" s="232"/>
      <c r="Q299" s="232"/>
      <c r="R299" s="232"/>
      <c r="S299" s="232"/>
      <c r="T299" s="23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34" t="s">
        <v>141</v>
      </c>
      <c r="AU299" s="234" t="s">
        <v>86</v>
      </c>
      <c r="AV299" s="13" t="s">
        <v>86</v>
      </c>
      <c r="AW299" s="13" t="s">
        <v>37</v>
      </c>
      <c r="AX299" s="13" t="s">
        <v>75</v>
      </c>
      <c r="AY299" s="234" t="s">
        <v>129</v>
      </c>
    </row>
    <row r="300" s="13" customFormat="1">
      <c r="A300" s="13"/>
      <c r="B300" s="223"/>
      <c r="C300" s="224"/>
      <c r="D300" s="225" t="s">
        <v>141</v>
      </c>
      <c r="E300" s="226" t="s">
        <v>19</v>
      </c>
      <c r="F300" s="227" t="s">
        <v>408</v>
      </c>
      <c r="G300" s="224"/>
      <c r="H300" s="228">
        <v>1.1200000000000001</v>
      </c>
      <c r="I300" s="229"/>
      <c r="J300" s="224"/>
      <c r="K300" s="224"/>
      <c r="L300" s="230"/>
      <c r="M300" s="231"/>
      <c r="N300" s="232"/>
      <c r="O300" s="232"/>
      <c r="P300" s="232"/>
      <c r="Q300" s="232"/>
      <c r="R300" s="232"/>
      <c r="S300" s="232"/>
      <c r="T300" s="233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4" t="s">
        <v>141</v>
      </c>
      <c r="AU300" s="234" t="s">
        <v>86</v>
      </c>
      <c r="AV300" s="13" t="s">
        <v>86</v>
      </c>
      <c r="AW300" s="13" t="s">
        <v>37</v>
      </c>
      <c r="AX300" s="13" t="s">
        <v>75</v>
      </c>
      <c r="AY300" s="234" t="s">
        <v>129</v>
      </c>
    </row>
    <row r="301" s="13" customFormat="1">
      <c r="A301" s="13"/>
      <c r="B301" s="223"/>
      <c r="C301" s="224"/>
      <c r="D301" s="225" t="s">
        <v>141</v>
      </c>
      <c r="E301" s="226" t="s">
        <v>19</v>
      </c>
      <c r="F301" s="227" t="s">
        <v>409</v>
      </c>
      <c r="G301" s="224"/>
      <c r="H301" s="228">
        <v>21.875</v>
      </c>
      <c r="I301" s="229"/>
      <c r="J301" s="224"/>
      <c r="K301" s="224"/>
      <c r="L301" s="230"/>
      <c r="M301" s="231"/>
      <c r="N301" s="232"/>
      <c r="O301" s="232"/>
      <c r="P301" s="232"/>
      <c r="Q301" s="232"/>
      <c r="R301" s="232"/>
      <c r="S301" s="232"/>
      <c r="T301" s="23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4" t="s">
        <v>141</v>
      </c>
      <c r="AU301" s="234" t="s">
        <v>86</v>
      </c>
      <c r="AV301" s="13" t="s">
        <v>86</v>
      </c>
      <c r="AW301" s="13" t="s">
        <v>37</v>
      </c>
      <c r="AX301" s="13" t="s">
        <v>75</v>
      </c>
      <c r="AY301" s="234" t="s">
        <v>129</v>
      </c>
    </row>
    <row r="302" s="13" customFormat="1">
      <c r="A302" s="13"/>
      <c r="B302" s="223"/>
      <c r="C302" s="224"/>
      <c r="D302" s="225" t="s">
        <v>141</v>
      </c>
      <c r="E302" s="226" t="s">
        <v>19</v>
      </c>
      <c r="F302" s="227" t="s">
        <v>410</v>
      </c>
      <c r="G302" s="224"/>
      <c r="H302" s="228">
        <v>0.41999999999999998</v>
      </c>
      <c r="I302" s="229"/>
      <c r="J302" s="224"/>
      <c r="K302" s="224"/>
      <c r="L302" s="230"/>
      <c r="M302" s="231"/>
      <c r="N302" s="232"/>
      <c r="O302" s="232"/>
      <c r="P302" s="232"/>
      <c r="Q302" s="232"/>
      <c r="R302" s="232"/>
      <c r="S302" s="232"/>
      <c r="T302" s="233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4" t="s">
        <v>141</v>
      </c>
      <c r="AU302" s="234" t="s">
        <v>86</v>
      </c>
      <c r="AV302" s="13" t="s">
        <v>86</v>
      </c>
      <c r="AW302" s="13" t="s">
        <v>37</v>
      </c>
      <c r="AX302" s="13" t="s">
        <v>75</v>
      </c>
      <c r="AY302" s="234" t="s">
        <v>129</v>
      </c>
    </row>
    <row r="303" s="14" customFormat="1">
      <c r="A303" s="14"/>
      <c r="B303" s="236"/>
      <c r="C303" s="237"/>
      <c r="D303" s="225" t="s">
        <v>141</v>
      </c>
      <c r="E303" s="238" t="s">
        <v>19</v>
      </c>
      <c r="F303" s="239" t="s">
        <v>168</v>
      </c>
      <c r="G303" s="237"/>
      <c r="H303" s="240">
        <v>46.465000000000003</v>
      </c>
      <c r="I303" s="241"/>
      <c r="J303" s="237"/>
      <c r="K303" s="237"/>
      <c r="L303" s="242"/>
      <c r="M303" s="243"/>
      <c r="N303" s="244"/>
      <c r="O303" s="244"/>
      <c r="P303" s="244"/>
      <c r="Q303" s="244"/>
      <c r="R303" s="244"/>
      <c r="S303" s="244"/>
      <c r="T303" s="245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46" t="s">
        <v>141</v>
      </c>
      <c r="AU303" s="246" t="s">
        <v>86</v>
      </c>
      <c r="AV303" s="14" t="s">
        <v>137</v>
      </c>
      <c r="AW303" s="14" t="s">
        <v>37</v>
      </c>
      <c r="AX303" s="14" t="s">
        <v>83</v>
      </c>
      <c r="AY303" s="246" t="s">
        <v>129</v>
      </c>
    </row>
    <row r="304" s="12" customFormat="1" ht="22.8" customHeight="1">
      <c r="A304" s="12"/>
      <c r="B304" s="189"/>
      <c r="C304" s="190"/>
      <c r="D304" s="191" t="s">
        <v>74</v>
      </c>
      <c r="E304" s="203" t="s">
        <v>411</v>
      </c>
      <c r="F304" s="203" t="s">
        <v>412</v>
      </c>
      <c r="G304" s="190"/>
      <c r="H304" s="190"/>
      <c r="I304" s="193"/>
      <c r="J304" s="204">
        <f>BK304</f>
        <v>0</v>
      </c>
      <c r="K304" s="190"/>
      <c r="L304" s="195"/>
      <c r="M304" s="196"/>
      <c r="N304" s="197"/>
      <c r="O304" s="197"/>
      <c r="P304" s="198">
        <f>SUM(P305:P322)</f>
        <v>0</v>
      </c>
      <c r="Q304" s="197"/>
      <c r="R304" s="198">
        <f>SUM(R305:R322)</f>
        <v>16.811613000000001</v>
      </c>
      <c r="S304" s="197"/>
      <c r="T304" s="199">
        <f>SUM(T305:T322)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0" t="s">
        <v>83</v>
      </c>
      <c r="AT304" s="201" t="s">
        <v>74</v>
      </c>
      <c r="AU304" s="201" t="s">
        <v>83</v>
      </c>
      <c r="AY304" s="200" t="s">
        <v>129</v>
      </c>
      <c r="BK304" s="202">
        <f>SUM(BK305:BK322)</f>
        <v>0</v>
      </c>
    </row>
    <row r="305" s="2" customFormat="1" ht="16.5" customHeight="1">
      <c r="A305" s="39"/>
      <c r="B305" s="40"/>
      <c r="C305" s="205" t="s">
        <v>413</v>
      </c>
      <c r="D305" s="205" t="s">
        <v>132</v>
      </c>
      <c r="E305" s="206" t="s">
        <v>414</v>
      </c>
      <c r="F305" s="207" t="s">
        <v>415</v>
      </c>
      <c r="G305" s="208" t="s">
        <v>394</v>
      </c>
      <c r="H305" s="209">
        <v>18</v>
      </c>
      <c r="I305" s="210"/>
      <c r="J305" s="211">
        <f>ROUND(I305*H305,2)</f>
        <v>0</v>
      </c>
      <c r="K305" s="207" t="s">
        <v>136</v>
      </c>
      <c r="L305" s="45"/>
      <c r="M305" s="212" t="s">
        <v>19</v>
      </c>
      <c r="N305" s="213" t="s">
        <v>46</v>
      </c>
      <c r="O305" s="85"/>
      <c r="P305" s="214">
        <f>O305*H305</f>
        <v>0</v>
      </c>
      <c r="Q305" s="214">
        <v>0</v>
      </c>
      <c r="R305" s="214">
        <f>Q305*H305</f>
        <v>0</v>
      </c>
      <c r="S305" s="214">
        <v>0</v>
      </c>
      <c r="T305" s="215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16" t="s">
        <v>137</v>
      </c>
      <c r="AT305" s="216" t="s">
        <v>132</v>
      </c>
      <c r="AU305" s="216" t="s">
        <v>86</v>
      </c>
      <c r="AY305" s="18" t="s">
        <v>129</v>
      </c>
      <c r="BE305" s="217">
        <f>IF(N305="základní",J305,0)</f>
        <v>0</v>
      </c>
      <c r="BF305" s="217">
        <f>IF(N305="snížená",J305,0)</f>
        <v>0</v>
      </c>
      <c r="BG305" s="217">
        <f>IF(N305="zákl. přenesená",J305,0)</f>
        <v>0</v>
      </c>
      <c r="BH305" s="217">
        <f>IF(N305="sníž. přenesená",J305,0)</f>
        <v>0</v>
      </c>
      <c r="BI305" s="217">
        <f>IF(N305="nulová",J305,0)</f>
        <v>0</v>
      </c>
      <c r="BJ305" s="18" t="s">
        <v>83</v>
      </c>
      <c r="BK305" s="217">
        <f>ROUND(I305*H305,2)</f>
        <v>0</v>
      </c>
      <c r="BL305" s="18" t="s">
        <v>137</v>
      </c>
      <c r="BM305" s="216" t="s">
        <v>416</v>
      </c>
    </row>
    <row r="306" s="2" customFormat="1">
      <c r="A306" s="39"/>
      <c r="B306" s="40"/>
      <c r="C306" s="41"/>
      <c r="D306" s="218" t="s">
        <v>139</v>
      </c>
      <c r="E306" s="41"/>
      <c r="F306" s="219" t="s">
        <v>417</v>
      </c>
      <c r="G306" s="41"/>
      <c r="H306" s="41"/>
      <c r="I306" s="220"/>
      <c r="J306" s="41"/>
      <c r="K306" s="41"/>
      <c r="L306" s="45"/>
      <c r="M306" s="221"/>
      <c r="N306" s="222"/>
      <c r="O306" s="85"/>
      <c r="P306" s="85"/>
      <c r="Q306" s="85"/>
      <c r="R306" s="85"/>
      <c r="S306" s="85"/>
      <c r="T306" s="86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139</v>
      </c>
      <c r="AU306" s="18" t="s">
        <v>86</v>
      </c>
    </row>
    <row r="307" s="13" customFormat="1">
      <c r="A307" s="13"/>
      <c r="B307" s="223"/>
      <c r="C307" s="224"/>
      <c r="D307" s="225" t="s">
        <v>141</v>
      </c>
      <c r="E307" s="226" t="s">
        <v>19</v>
      </c>
      <c r="F307" s="227" t="s">
        <v>397</v>
      </c>
      <c r="G307" s="224"/>
      <c r="H307" s="228">
        <v>18</v>
      </c>
      <c r="I307" s="229"/>
      <c r="J307" s="224"/>
      <c r="K307" s="224"/>
      <c r="L307" s="230"/>
      <c r="M307" s="231"/>
      <c r="N307" s="232"/>
      <c r="O307" s="232"/>
      <c r="P307" s="232"/>
      <c r="Q307" s="232"/>
      <c r="R307" s="232"/>
      <c r="S307" s="232"/>
      <c r="T307" s="23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34" t="s">
        <v>141</v>
      </c>
      <c r="AU307" s="234" t="s">
        <v>86</v>
      </c>
      <c r="AV307" s="13" t="s">
        <v>86</v>
      </c>
      <c r="AW307" s="13" t="s">
        <v>37</v>
      </c>
      <c r="AX307" s="13" t="s">
        <v>83</v>
      </c>
      <c r="AY307" s="234" t="s">
        <v>129</v>
      </c>
    </row>
    <row r="308" s="2" customFormat="1" ht="16.5" customHeight="1">
      <c r="A308" s="39"/>
      <c r="B308" s="40"/>
      <c r="C308" s="258" t="s">
        <v>418</v>
      </c>
      <c r="D308" s="258" t="s">
        <v>200</v>
      </c>
      <c r="E308" s="259" t="s">
        <v>419</v>
      </c>
      <c r="F308" s="260" t="s">
        <v>420</v>
      </c>
      <c r="G308" s="261" t="s">
        <v>394</v>
      </c>
      <c r="H308" s="262">
        <v>18.899999999999999</v>
      </c>
      <c r="I308" s="263"/>
      <c r="J308" s="264">
        <f>ROUND(I308*H308,2)</f>
        <v>0</v>
      </c>
      <c r="K308" s="260" t="s">
        <v>136</v>
      </c>
      <c r="L308" s="265"/>
      <c r="M308" s="266" t="s">
        <v>19</v>
      </c>
      <c r="N308" s="267" t="s">
        <v>46</v>
      </c>
      <c r="O308" s="85"/>
      <c r="P308" s="214">
        <f>O308*H308</f>
        <v>0</v>
      </c>
      <c r="Q308" s="214">
        <v>0.055599999999999997</v>
      </c>
      <c r="R308" s="214">
        <f>Q308*H308</f>
        <v>1.0508399999999998</v>
      </c>
      <c r="S308" s="214">
        <v>0</v>
      </c>
      <c r="T308" s="215">
        <f>S308*H308</f>
        <v>0</v>
      </c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R308" s="216" t="s">
        <v>190</v>
      </c>
      <c r="AT308" s="216" t="s">
        <v>200</v>
      </c>
      <c r="AU308" s="216" t="s">
        <v>86</v>
      </c>
      <c r="AY308" s="18" t="s">
        <v>129</v>
      </c>
      <c r="BE308" s="217">
        <f>IF(N308="základní",J308,0)</f>
        <v>0</v>
      </c>
      <c r="BF308" s="217">
        <f>IF(N308="snížená",J308,0)</f>
        <v>0</v>
      </c>
      <c r="BG308" s="217">
        <f>IF(N308="zákl. přenesená",J308,0)</f>
        <v>0</v>
      </c>
      <c r="BH308" s="217">
        <f>IF(N308="sníž. přenesená",J308,0)</f>
        <v>0</v>
      </c>
      <c r="BI308" s="217">
        <f>IF(N308="nulová",J308,0)</f>
        <v>0</v>
      </c>
      <c r="BJ308" s="18" t="s">
        <v>83</v>
      </c>
      <c r="BK308" s="217">
        <f>ROUND(I308*H308,2)</f>
        <v>0</v>
      </c>
      <c r="BL308" s="18" t="s">
        <v>137</v>
      </c>
      <c r="BM308" s="216" t="s">
        <v>421</v>
      </c>
    </row>
    <row r="309" s="2" customFormat="1">
      <c r="A309" s="39"/>
      <c r="B309" s="40"/>
      <c r="C309" s="41"/>
      <c r="D309" s="218" t="s">
        <v>139</v>
      </c>
      <c r="E309" s="41"/>
      <c r="F309" s="219" t="s">
        <v>422</v>
      </c>
      <c r="G309" s="41"/>
      <c r="H309" s="41"/>
      <c r="I309" s="220"/>
      <c r="J309" s="41"/>
      <c r="K309" s="41"/>
      <c r="L309" s="45"/>
      <c r="M309" s="221"/>
      <c r="N309" s="222"/>
      <c r="O309" s="85"/>
      <c r="P309" s="85"/>
      <c r="Q309" s="85"/>
      <c r="R309" s="85"/>
      <c r="S309" s="85"/>
      <c r="T309" s="86"/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T309" s="18" t="s">
        <v>139</v>
      </c>
      <c r="AU309" s="18" t="s">
        <v>86</v>
      </c>
    </row>
    <row r="310" s="13" customFormat="1">
      <c r="A310" s="13"/>
      <c r="B310" s="223"/>
      <c r="C310" s="224"/>
      <c r="D310" s="225" t="s">
        <v>141</v>
      </c>
      <c r="E310" s="224"/>
      <c r="F310" s="227" t="s">
        <v>423</v>
      </c>
      <c r="G310" s="224"/>
      <c r="H310" s="228">
        <v>18.899999999999999</v>
      </c>
      <c r="I310" s="229"/>
      <c r="J310" s="224"/>
      <c r="K310" s="224"/>
      <c r="L310" s="230"/>
      <c r="M310" s="231"/>
      <c r="N310" s="232"/>
      <c r="O310" s="232"/>
      <c r="P310" s="232"/>
      <c r="Q310" s="232"/>
      <c r="R310" s="232"/>
      <c r="S310" s="232"/>
      <c r="T310" s="23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4" t="s">
        <v>141</v>
      </c>
      <c r="AU310" s="234" t="s">
        <v>86</v>
      </c>
      <c r="AV310" s="13" t="s">
        <v>86</v>
      </c>
      <c r="AW310" s="13" t="s">
        <v>4</v>
      </c>
      <c r="AX310" s="13" t="s">
        <v>83</v>
      </c>
      <c r="AY310" s="234" t="s">
        <v>129</v>
      </c>
    </row>
    <row r="311" s="2" customFormat="1" ht="16.5" customHeight="1">
      <c r="A311" s="39"/>
      <c r="B311" s="40"/>
      <c r="C311" s="205" t="s">
        <v>424</v>
      </c>
      <c r="D311" s="205" t="s">
        <v>132</v>
      </c>
      <c r="E311" s="206" t="s">
        <v>425</v>
      </c>
      <c r="F311" s="207" t="s">
        <v>426</v>
      </c>
      <c r="G311" s="208" t="s">
        <v>394</v>
      </c>
      <c r="H311" s="209">
        <v>30.899999999999999</v>
      </c>
      <c r="I311" s="210"/>
      <c r="J311" s="211">
        <f>ROUND(I311*H311,2)</f>
        <v>0</v>
      </c>
      <c r="K311" s="207" t="s">
        <v>136</v>
      </c>
      <c r="L311" s="45"/>
      <c r="M311" s="212" t="s">
        <v>19</v>
      </c>
      <c r="N311" s="213" t="s">
        <v>46</v>
      </c>
      <c r="O311" s="85"/>
      <c r="P311" s="214">
        <f>O311*H311</f>
        <v>0</v>
      </c>
      <c r="Q311" s="214">
        <v>0</v>
      </c>
      <c r="R311" s="214">
        <f>Q311*H311</f>
        <v>0</v>
      </c>
      <c r="S311" s="214">
        <v>0</v>
      </c>
      <c r="T311" s="215">
        <f>S311*H311</f>
        <v>0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6" t="s">
        <v>137</v>
      </c>
      <c r="AT311" s="216" t="s">
        <v>132</v>
      </c>
      <c r="AU311" s="216" t="s">
        <v>86</v>
      </c>
      <c r="AY311" s="18" t="s">
        <v>129</v>
      </c>
      <c r="BE311" s="217">
        <f>IF(N311="základní",J311,0)</f>
        <v>0</v>
      </c>
      <c r="BF311" s="217">
        <f>IF(N311="snížená",J311,0)</f>
        <v>0</v>
      </c>
      <c r="BG311" s="217">
        <f>IF(N311="zákl. přenesená",J311,0)</f>
        <v>0</v>
      </c>
      <c r="BH311" s="217">
        <f>IF(N311="sníž. přenesená",J311,0)</f>
        <v>0</v>
      </c>
      <c r="BI311" s="217">
        <f>IF(N311="nulová",J311,0)</f>
        <v>0</v>
      </c>
      <c r="BJ311" s="18" t="s">
        <v>83</v>
      </c>
      <c r="BK311" s="217">
        <f>ROUND(I311*H311,2)</f>
        <v>0</v>
      </c>
      <c r="BL311" s="18" t="s">
        <v>137</v>
      </c>
      <c r="BM311" s="216" t="s">
        <v>427</v>
      </c>
    </row>
    <row r="312" s="2" customFormat="1">
      <c r="A312" s="39"/>
      <c r="B312" s="40"/>
      <c r="C312" s="41"/>
      <c r="D312" s="218" t="s">
        <v>139</v>
      </c>
      <c r="E312" s="41"/>
      <c r="F312" s="219" t="s">
        <v>428</v>
      </c>
      <c r="G312" s="41"/>
      <c r="H312" s="41"/>
      <c r="I312" s="220"/>
      <c r="J312" s="41"/>
      <c r="K312" s="41"/>
      <c r="L312" s="45"/>
      <c r="M312" s="221"/>
      <c r="N312" s="222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139</v>
      </c>
      <c r="AU312" s="18" t="s">
        <v>86</v>
      </c>
    </row>
    <row r="313" s="13" customFormat="1">
      <c r="A313" s="13"/>
      <c r="B313" s="223"/>
      <c r="C313" s="224"/>
      <c r="D313" s="225" t="s">
        <v>141</v>
      </c>
      <c r="E313" s="226" t="s">
        <v>19</v>
      </c>
      <c r="F313" s="227" t="s">
        <v>398</v>
      </c>
      <c r="G313" s="224"/>
      <c r="H313" s="228">
        <v>30.899999999999999</v>
      </c>
      <c r="I313" s="229"/>
      <c r="J313" s="224"/>
      <c r="K313" s="224"/>
      <c r="L313" s="230"/>
      <c r="M313" s="231"/>
      <c r="N313" s="232"/>
      <c r="O313" s="232"/>
      <c r="P313" s="232"/>
      <c r="Q313" s="232"/>
      <c r="R313" s="232"/>
      <c r="S313" s="232"/>
      <c r="T313" s="233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4" t="s">
        <v>141</v>
      </c>
      <c r="AU313" s="234" t="s">
        <v>86</v>
      </c>
      <c r="AV313" s="13" t="s">
        <v>86</v>
      </c>
      <c r="AW313" s="13" t="s">
        <v>37</v>
      </c>
      <c r="AX313" s="13" t="s">
        <v>83</v>
      </c>
      <c r="AY313" s="234" t="s">
        <v>129</v>
      </c>
    </row>
    <row r="314" s="2" customFormat="1" ht="16.5" customHeight="1">
      <c r="A314" s="39"/>
      <c r="B314" s="40"/>
      <c r="C314" s="258" t="s">
        <v>429</v>
      </c>
      <c r="D314" s="258" t="s">
        <v>200</v>
      </c>
      <c r="E314" s="259" t="s">
        <v>430</v>
      </c>
      <c r="F314" s="260" t="s">
        <v>431</v>
      </c>
      <c r="G314" s="261" t="s">
        <v>394</v>
      </c>
      <c r="H314" s="262">
        <v>32.445</v>
      </c>
      <c r="I314" s="263"/>
      <c r="J314" s="264">
        <f>ROUND(I314*H314,2)</f>
        <v>0</v>
      </c>
      <c r="K314" s="260" t="s">
        <v>136</v>
      </c>
      <c r="L314" s="265"/>
      <c r="M314" s="266" t="s">
        <v>19</v>
      </c>
      <c r="N314" s="267" t="s">
        <v>46</v>
      </c>
      <c r="O314" s="85"/>
      <c r="P314" s="214">
        <f>O314*H314</f>
        <v>0</v>
      </c>
      <c r="Q314" s="214">
        <v>0.15140000000000001</v>
      </c>
      <c r="R314" s="214">
        <f>Q314*H314</f>
        <v>4.9121730000000001</v>
      </c>
      <c r="S314" s="214">
        <v>0</v>
      </c>
      <c r="T314" s="215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6" t="s">
        <v>190</v>
      </c>
      <c r="AT314" s="216" t="s">
        <v>200</v>
      </c>
      <c r="AU314" s="216" t="s">
        <v>86</v>
      </c>
      <c r="AY314" s="18" t="s">
        <v>129</v>
      </c>
      <c r="BE314" s="217">
        <f>IF(N314="základní",J314,0)</f>
        <v>0</v>
      </c>
      <c r="BF314" s="217">
        <f>IF(N314="snížená",J314,0)</f>
        <v>0</v>
      </c>
      <c r="BG314" s="217">
        <f>IF(N314="zákl. přenesená",J314,0)</f>
        <v>0</v>
      </c>
      <c r="BH314" s="217">
        <f>IF(N314="sníž. přenesená",J314,0)</f>
        <v>0</v>
      </c>
      <c r="BI314" s="217">
        <f>IF(N314="nulová",J314,0)</f>
        <v>0</v>
      </c>
      <c r="BJ314" s="18" t="s">
        <v>83</v>
      </c>
      <c r="BK314" s="217">
        <f>ROUND(I314*H314,2)</f>
        <v>0</v>
      </c>
      <c r="BL314" s="18" t="s">
        <v>137</v>
      </c>
      <c r="BM314" s="216" t="s">
        <v>432</v>
      </c>
    </row>
    <row r="315" s="2" customFormat="1">
      <c r="A315" s="39"/>
      <c r="B315" s="40"/>
      <c r="C315" s="41"/>
      <c r="D315" s="218" t="s">
        <v>139</v>
      </c>
      <c r="E315" s="41"/>
      <c r="F315" s="219" t="s">
        <v>433</v>
      </c>
      <c r="G315" s="41"/>
      <c r="H315" s="41"/>
      <c r="I315" s="220"/>
      <c r="J315" s="41"/>
      <c r="K315" s="41"/>
      <c r="L315" s="45"/>
      <c r="M315" s="221"/>
      <c r="N315" s="222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139</v>
      </c>
      <c r="AU315" s="18" t="s">
        <v>86</v>
      </c>
    </row>
    <row r="316" s="13" customFormat="1">
      <c r="A316" s="13"/>
      <c r="B316" s="223"/>
      <c r="C316" s="224"/>
      <c r="D316" s="225" t="s">
        <v>141</v>
      </c>
      <c r="E316" s="224"/>
      <c r="F316" s="227" t="s">
        <v>434</v>
      </c>
      <c r="G316" s="224"/>
      <c r="H316" s="228">
        <v>32.445</v>
      </c>
      <c r="I316" s="229"/>
      <c r="J316" s="224"/>
      <c r="K316" s="224"/>
      <c r="L316" s="230"/>
      <c r="M316" s="231"/>
      <c r="N316" s="232"/>
      <c r="O316" s="232"/>
      <c r="P316" s="232"/>
      <c r="Q316" s="232"/>
      <c r="R316" s="232"/>
      <c r="S316" s="232"/>
      <c r="T316" s="23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4" t="s">
        <v>141</v>
      </c>
      <c r="AU316" s="234" t="s">
        <v>86</v>
      </c>
      <c r="AV316" s="13" t="s">
        <v>86</v>
      </c>
      <c r="AW316" s="13" t="s">
        <v>4</v>
      </c>
      <c r="AX316" s="13" t="s">
        <v>83</v>
      </c>
      <c r="AY316" s="234" t="s">
        <v>129</v>
      </c>
    </row>
    <row r="317" s="2" customFormat="1" ht="16.5" customHeight="1">
      <c r="A317" s="39"/>
      <c r="B317" s="40"/>
      <c r="C317" s="205" t="s">
        <v>435</v>
      </c>
      <c r="D317" s="205" t="s">
        <v>132</v>
      </c>
      <c r="E317" s="206" t="s">
        <v>436</v>
      </c>
      <c r="F317" s="207" t="s">
        <v>437</v>
      </c>
      <c r="G317" s="208" t="s">
        <v>394</v>
      </c>
      <c r="H317" s="209">
        <v>35</v>
      </c>
      <c r="I317" s="210"/>
      <c r="J317" s="211">
        <f>ROUND(I317*H317,2)</f>
        <v>0</v>
      </c>
      <c r="K317" s="207" t="s">
        <v>136</v>
      </c>
      <c r="L317" s="45"/>
      <c r="M317" s="212" t="s">
        <v>19</v>
      </c>
      <c r="N317" s="213" t="s">
        <v>46</v>
      </c>
      <c r="O317" s="85"/>
      <c r="P317" s="214">
        <f>O317*H317</f>
        <v>0</v>
      </c>
      <c r="Q317" s="214">
        <v>0</v>
      </c>
      <c r="R317" s="214">
        <f>Q317*H317</f>
        <v>0</v>
      </c>
      <c r="S317" s="214">
        <v>0</v>
      </c>
      <c r="T317" s="215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6" t="s">
        <v>137</v>
      </c>
      <c r="AT317" s="216" t="s">
        <v>132</v>
      </c>
      <c r="AU317" s="216" t="s">
        <v>86</v>
      </c>
      <c r="AY317" s="18" t="s">
        <v>129</v>
      </c>
      <c r="BE317" s="217">
        <f>IF(N317="základní",J317,0)</f>
        <v>0</v>
      </c>
      <c r="BF317" s="217">
        <f>IF(N317="snížená",J317,0)</f>
        <v>0</v>
      </c>
      <c r="BG317" s="217">
        <f>IF(N317="zákl. přenesená",J317,0)</f>
        <v>0</v>
      </c>
      <c r="BH317" s="217">
        <f>IF(N317="sníž. přenesená",J317,0)</f>
        <v>0</v>
      </c>
      <c r="BI317" s="217">
        <f>IF(N317="nulová",J317,0)</f>
        <v>0</v>
      </c>
      <c r="BJ317" s="18" t="s">
        <v>83</v>
      </c>
      <c r="BK317" s="217">
        <f>ROUND(I317*H317,2)</f>
        <v>0</v>
      </c>
      <c r="BL317" s="18" t="s">
        <v>137</v>
      </c>
      <c r="BM317" s="216" t="s">
        <v>438</v>
      </c>
    </row>
    <row r="318" s="2" customFormat="1">
      <c r="A318" s="39"/>
      <c r="B318" s="40"/>
      <c r="C318" s="41"/>
      <c r="D318" s="218" t="s">
        <v>139</v>
      </c>
      <c r="E318" s="41"/>
      <c r="F318" s="219" t="s">
        <v>439</v>
      </c>
      <c r="G318" s="41"/>
      <c r="H318" s="41"/>
      <c r="I318" s="220"/>
      <c r="J318" s="41"/>
      <c r="K318" s="41"/>
      <c r="L318" s="45"/>
      <c r="M318" s="221"/>
      <c r="N318" s="222"/>
      <c r="O318" s="85"/>
      <c r="P318" s="85"/>
      <c r="Q318" s="85"/>
      <c r="R318" s="85"/>
      <c r="S318" s="85"/>
      <c r="T318" s="86"/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T318" s="18" t="s">
        <v>139</v>
      </c>
      <c r="AU318" s="18" t="s">
        <v>86</v>
      </c>
    </row>
    <row r="319" s="13" customFormat="1">
      <c r="A319" s="13"/>
      <c r="B319" s="223"/>
      <c r="C319" s="224"/>
      <c r="D319" s="225" t="s">
        <v>141</v>
      </c>
      <c r="E319" s="226" t="s">
        <v>19</v>
      </c>
      <c r="F319" s="227" t="s">
        <v>399</v>
      </c>
      <c r="G319" s="224"/>
      <c r="H319" s="228">
        <v>35</v>
      </c>
      <c r="I319" s="229"/>
      <c r="J319" s="224"/>
      <c r="K319" s="224"/>
      <c r="L319" s="230"/>
      <c r="M319" s="231"/>
      <c r="N319" s="232"/>
      <c r="O319" s="232"/>
      <c r="P319" s="232"/>
      <c r="Q319" s="232"/>
      <c r="R319" s="232"/>
      <c r="S319" s="232"/>
      <c r="T319" s="23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4" t="s">
        <v>141</v>
      </c>
      <c r="AU319" s="234" t="s">
        <v>86</v>
      </c>
      <c r="AV319" s="13" t="s">
        <v>86</v>
      </c>
      <c r="AW319" s="13" t="s">
        <v>37</v>
      </c>
      <c r="AX319" s="13" t="s">
        <v>83</v>
      </c>
      <c r="AY319" s="234" t="s">
        <v>129</v>
      </c>
    </row>
    <row r="320" s="2" customFormat="1" ht="16.5" customHeight="1">
      <c r="A320" s="39"/>
      <c r="B320" s="40"/>
      <c r="C320" s="258" t="s">
        <v>440</v>
      </c>
      <c r="D320" s="258" t="s">
        <v>200</v>
      </c>
      <c r="E320" s="259" t="s">
        <v>441</v>
      </c>
      <c r="F320" s="260" t="s">
        <v>442</v>
      </c>
      <c r="G320" s="261" t="s">
        <v>394</v>
      </c>
      <c r="H320" s="262">
        <v>36.75</v>
      </c>
      <c r="I320" s="263"/>
      <c r="J320" s="264">
        <f>ROUND(I320*H320,2)</f>
        <v>0</v>
      </c>
      <c r="K320" s="260" t="s">
        <v>136</v>
      </c>
      <c r="L320" s="265"/>
      <c r="M320" s="266" t="s">
        <v>19</v>
      </c>
      <c r="N320" s="267" t="s">
        <v>46</v>
      </c>
      <c r="O320" s="85"/>
      <c r="P320" s="214">
        <f>O320*H320</f>
        <v>0</v>
      </c>
      <c r="Q320" s="214">
        <v>0.29520000000000002</v>
      </c>
      <c r="R320" s="214">
        <f>Q320*H320</f>
        <v>10.848600000000001</v>
      </c>
      <c r="S320" s="214">
        <v>0</v>
      </c>
      <c r="T320" s="215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16" t="s">
        <v>190</v>
      </c>
      <c r="AT320" s="216" t="s">
        <v>200</v>
      </c>
      <c r="AU320" s="216" t="s">
        <v>86</v>
      </c>
      <c r="AY320" s="18" t="s">
        <v>129</v>
      </c>
      <c r="BE320" s="217">
        <f>IF(N320="základní",J320,0)</f>
        <v>0</v>
      </c>
      <c r="BF320" s="217">
        <f>IF(N320="snížená",J320,0)</f>
        <v>0</v>
      </c>
      <c r="BG320" s="217">
        <f>IF(N320="zákl. přenesená",J320,0)</f>
        <v>0</v>
      </c>
      <c r="BH320" s="217">
        <f>IF(N320="sníž. přenesená",J320,0)</f>
        <v>0</v>
      </c>
      <c r="BI320" s="217">
        <f>IF(N320="nulová",J320,0)</f>
        <v>0</v>
      </c>
      <c r="BJ320" s="18" t="s">
        <v>83</v>
      </c>
      <c r="BK320" s="217">
        <f>ROUND(I320*H320,2)</f>
        <v>0</v>
      </c>
      <c r="BL320" s="18" t="s">
        <v>137</v>
      </c>
      <c r="BM320" s="216" t="s">
        <v>443</v>
      </c>
    </row>
    <row r="321" s="2" customFormat="1">
      <c r="A321" s="39"/>
      <c r="B321" s="40"/>
      <c r="C321" s="41"/>
      <c r="D321" s="218" t="s">
        <v>139</v>
      </c>
      <c r="E321" s="41"/>
      <c r="F321" s="219" t="s">
        <v>444</v>
      </c>
      <c r="G321" s="41"/>
      <c r="H321" s="41"/>
      <c r="I321" s="220"/>
      <c r="J321" s="41"/>
      <c r="K321" s="41"/>
      <c r="L321" s="45"/>
      <c r="M321" s="221"/>
      <c r="N321" s="222"/>
      <c r="O321" s="85"/>
      <c r="P321" s="85"/>
      <c r="Q321" s="85"/>
      <c r="R321" s="85"/>
      <c r="S321" s="85"/>
      <c r="T321" s="86"/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T321" s="18" t="s">
        <v>139</v>
      </c>
      <c r="AU321" s="18" t="s">
        <v>86</v>
      </c>
    </row>
    <row r="322" s="13" customFormat="1">
      <c r="A322" s="13"/>
      <c r="B322" s="223"/>
      <c r="C322" s="224"/>
      <c r="D322" s="225" t="s">
        <v>141</v>
      </c>
      <c r="E322" s="224"/>
      <c r="F322" s="227" t="s">
        <v>445</v>
      </c>
      <c r="G322" s="224"/>
      <c r="H322" s="228">
        <v>36.75</v>
      </c>
      <c r="I322" s="229"/>
      <c r="J322" s="224"/>
      <c r="K322" s="224"/>
      <c r="L322" s="230"/>
      <c r="M322" s="231"/>
      <c r="N322" s="232"/>
      <c r="O322" s="232"/>
      <c r="P322" s="232"/>
      <c r="Q322" s="232"/>
      <c r="R322" s="232"/>
      <c r="S322" s="232"/>
      <c r="T322" s="233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4" t="s">
        <v>141</v>
      </c>
      <c r="AU322" s="234" t="s">
        <v>86</v>
      </c>
      <c r="AV322" s="13" t="s">
        <v>86</v>
      </c>
      <c r="AW322" s="13" t="s">
        <v>4</v>
      </c>
      <c r="AX322" s="13" t="s">
        <v>83</v>
      </c>
      <c r="AY322" s="234" t="s">
        <v>129</v>
      </c>
    </row>
    <row r="323" s="12" customFormat="1" ht="22.8" customHeight="1">
      <c r="A323" s="12"/>
      <c r="B323" s="189"/>
      <c r="C323" s="190"/>
      <c r="D323" s="191" t="s">
        <v>74</v>
      </c>
      <c r="E323" s="203" t="s">
        <v>446</v>
      </c>
      <c r="F323" s="203" t="s">
        <v>447</v>
      </c>
      <c r="G323" s="190"/>
      <c r="H323" s="190"/>
      <c r="I323" s="193"/>
      <c r="J323" s="204">
        <f>BK323</f>
        <v>0</v>
      </c>
      <c r="K323" s="190"/>
      <c r="L323" s="195"/>
      <c r="M323" s="196"/>
      <c r="N323" s="197"/>
      <c r="O323" s="197"/>
      <c r="P323" s="198">
        <f>SUM(P324:P383)</f>
        <v>0</v>
      </c>
      <c r="Q323" s="197"/>
      <c r="R323" s="198">
        <f>SUM(R324:R383)</f>
        <v>33.727564516200005</v>
      </c>
      <c r="S323" s="197"/>
      <c r="T323" s="199">
        <f>SUM(T324:T383)</f>
        <v>0</v>
      </c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R323" s="200" t="s">
        <v>83</v>
      </c>
      <c r="AT323" s="201" t="s">
        <v>74</v>
      </c>
      <c r="AU323" s="201" t="s">
        <v>83</v>
      </c>
      <c r="AY323" s="200" t="s">
        <v>129</v>
      </c>
      <c r="BK323" s="202">
        <f>SUM(BK324:BK383)</f>
        <v>0</v>
      </c>
    </row>
    <row r="324" s="2" customFormat="1" ht="16.5" customHeight="1">
      <c r="A324" s="39"/>
      <c r="B324" s="40"/>
      <c r="C324" s="205" t="s">
        <v>448</v>
      </c>
      <c r="D324" s="205" t="s">
        <v>132</v>
      </c>
      <c r="E324" s="206" t="s">
        <v>449</v>
      </c>
      <c r="F324" s="207" t="s">
        <v>450</v>
      </c>
      <c r="G324" s="208" t="s">
        <v>135</v>
      </c>
      <c r="H324" s="209">
        <v>6</v>
      </c>
      <c r="I324" s="210"/>
      <c r="J324" s="211">
        <f>ROUND(I324*H324,2)</f>
        <v>0</v>
      </c>
      <c r="K324" s="207" t="s">
        <v>136</v>
      </c>
      <c r="L324" s="45"/>
      <c r="M324" s="212" t="s">
        <v>19</v>
      </c>
      <c r="N324" s="213" t="s">
        <v>46</v>
      </c>
      <c r="O324" s="85"/>
      <c r="P324" s="214">
        <f>O324*H324</f>
        <v>0</v>
      </c>
      <c r="Q324" s="214">
        <v>0.217338</v>
      </c>
      <c r="R324" s="214">
        <f>Q324*H324</f>
        <v>1.304028</v>
      </c>
      <c r="S324" s="214">
        <v>0</v>
      </c>
      <c r="T324" s="215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6" t="s">
        <v>137</v>
      </c>
      <c r="AT324" s="216" t="s">
        <v>132</v>
      </c>
      <c r="AU324" s="216" t="s">
        <v>86</v>
      </c>
      <c r="AY324" s="18" t="s">
        <v>129</v>
      </c>
      <c r="BE324" s="217">
        <f>IF(N324="základní",J324,0)</f>
        <v>0</v>
      </c>
      <c r="BF324" s="217">
        <f>IF(N324="snížená",J324,0)</f>
        <v>0</v>
      </c>
      <c r="BG324" s="217">
        <f>IF(N324="zákl. přenesená",J324,0)</f>
        <v>0</v>
      </c>
      <c r="BH324" s="217">
        <f>IF(N324="sníž. přenesená",J324,0)</f>
        <v>0</v>
      </c>
      <c r="BI324" s="217">
        <f>IF(N324="nulová",J324,0)</f>
        <v>0</v>
      </c>
      <c r="BJ324" s="18" t="s">
        <v>83</v>
      </c>
      <c r="BK324" s="217">
        <f>ROUND(I324*H324,2)</f>
        <v>0</v>
      </c>
      <c r="BL324" s="18" t="s">
        <v>137</v>
      </c>
      <c r="BM324" s="216" t="s">
        <v>451</v>
      </c>
    </row>
    <row r="325" s="2" customFormat="1">
      <c r="A325" s="39"/>
      <c r="B325" s="40"/>
      <c r="C325" s="41"/>
      <c r="D325" s="218" t="s">
        <v>139</v>
      </c>
      <c r="E325" s="41"/>
      <c r="F325" s="219" t="s">
        <v>452</v>
      </c>
      <c r="G325" s="41"/>
      <c r="H325" s="41"/>
      <c r="I325" s="220"/>
      <c r="J325" s="41"/>
      <c r="K325" s="41"/>
      <c r="L325" s="45"/>
      <c r="M325" s="221"/>
      <c r="N325" s="222"/>
      <c r="O325" s="85"/>
      <c r="P325" s="85"/>
      <c r="Q325" s="85"/>
      <c r="R325" s="85"/>
      <c r="S325" s="85"/>
      <c r="T325" s="86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139</v>
      </c>
      <c r="AU325" s="18" t="s">
        <v>86</v>
      </c>
    </row>
    <row r="326" s="2" customFormat="1" ht="16.5" customHeight="1">
      <c r="A326" s="39"/>
      <c r="B326" s="40"/>
      <c r="C326" s="258" t="s">
        <v>453</v>
      </c>
      <c r="D326" s="258" t="s">
        <v>200</v>
      </c>
      <c r="E326" s="259" t="s">
        <v>454</v>
      </c>
      <c r="F326" s="260" t="s">
        <v>455</v>
      </c>
      <c r="G326" s="261" t="s">
        <v>135</v>
      </c>
      <c r="H326" s="262">
        <v>6</v>
      </c>
      <c r="I326" s="263"/>
      <c r="J326" s="264">
        <f>ROUND(I326*H326,2)</f>
        <v>0</v>
      </c>
      <c r="K326" s="260" t="s">
        <v>136</v>
      </c>
      <c r="L326" s="265"/>
      <c r="M326" s="266" t="s">
        <v>19</v>
      </c>
      <c r="N326" s="267" t="s">
        <v>46</v>
      </c>
      <c r="O326" s="85"/>
      <c r="P326" s="214">
        <f>O326*H326</f>
        <v>0</v>
      </c>
      <c r="Q326" s="214">
        <v>0.10199999999999999</v>
      </c>
      <c r="R326" s="214">
        <f>Q326*H326</f>
        <v>0.61199999999999999</v>
      </c>
      <c r="S326" s="214">
        <v>0</v>
      </c>
      <c r="T326" s="215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6" t="s">
        <v>190</v>
      </c>
      <c r="AT326" s="216" t="s">
        <v>200</v>
      </c>
      <c r="AU326" s="216" t="s">
        <v>86</v>
      </c>
      <c r="AY326" s="18" t="s">
        <v>129</v>
      </c>
      <c r="BE326" s="217">
        <f>IF(N326="základní",J326,0)</f>
        <v>0</v>
      </c>
      <c r="BF326" s="217">
        <f>IF(N326="snížená",J326,0)</f>
        <v>0</v>
      </c>
      <c r="BG326" s="217">
        <f>IF(N326="zákl. přenesená",J326,0)</f>
        <v>0</v>
      </c>
      <c r="BH326" s="217">
        <f>IF(N326="sníž. přenesená",J326,0)</f>
        <v>0</v>
      </c>
      <c r="BI326" s="217">
        <f>IF(N326="nulová",J326,0)</f>
        <v>0</v>
      </c>
      <c r="BJ326" s="18" t="s">
        <v>83</v>
      </c>
      <c r="BK326" s="217">
        <f>ROUND(I326*H326,2)</f>
        <v>0</v>
      </c>
      <c r="BL326" s="18" t="s">
        <v>137</v>
      </c>
      <c r="BM326" s="216" t="s">
        <v>456</v>
      </c>
    </row>
    <row r="327" s="2" customFormat="1">
      <c r="A327" s="39"/>
      <c r="B327" s="40"/>
      <c r="C327" s="41"/>
      <c r="D327" s="218" t="s">
        <v>139</v>
      </c>
      <c r="E327" s="41"/>
      <c r="F327" s="219" t="s">
        <v>457</v>
      </c>
      <c r="G327" s="41"/>
      <c r="H327" s="41"/>
      <c r="I327" s="220"/>
      <c r="J327" s="41"/>
      <c r="K327" s="41"/>
      <c r="L327" s="45"/>
      <c r="M327" s="221"/>
      <c r="N327" s="222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139</v>
      </c>
      <c r="AU327" s="18" t="s">
        <v>86</v>
      </c>
    </row>
    <row r="328" s="13" customFormat="1">
      <c r="A328" s="13"/>
      <c r="B328" s="223"/>
      <c r="C328" s="224"/>
      <c r="D328" s="225" t="s">
        <v>141</v>
      </c>
      <c r="E328" s="226" t="s">
        <v>19</v>
      </c>
      <c r="F328" s="227" t="s">
        <v>458</v>
      </c>
      <c r="G328" s="224"/>
      <c r="H328" s="228">
        <v>6</v>
      </c>
      <c r="I328" s="229"/>
      <c r="J328" s="224"/>
      <c r="K328" s="224"/>
      <c r="L328" s="230"/>
      <c r="M328" s="231"/>
      <c r="N328" s="232"/>
      <c r="O328" s="232"/>
      <c r="P328" s="232"/>
      <c r="Q328" s="232"/>
      <c r="R328" s="232"/>
      <c r="S328" s="232"/>
      <c r="T328" s="233"/>
      <c r="U328" s="13"/>
      <c r="V328" s="13"/>
      <c r="W328" s="13"/>
      <c r="X328" s="13"/>
      <c r="Y328" s="13"/>
      <c r="Z328" s="13"/>
      <c r="AA328" s="13"/>
      <c r="AB328" s="13"/>
      <c r="AC328" s="13"/>
      <c r="AD328" s="13"/>
      <c r="AE328" s="13"/>
      <c r="AT328" s="234" t="s">
        <v>141</v>
      </c>
      <c r="AU328" s="234" t="s">
        <v>86</v>
      </c>
      <c r="AV328" s="13" t="s">
        <v>86</v>
      </c>
      <c r="AW328" s="13" t="s">
        <v>37</v>
      </c>
      <c r="AX328" s="13" t="s">
        <v>83</v>
      </c>
      <c r="AY328" s="234" t="s">
        <v>129</v>
      </c>
    </row>
    <row r="329" s="2" customFormat="1" ht="16.5" customHeight="1">
      <c r="A329" s="39"/>
      <c r="B329" s="40"/>
      <c r="C329" s="205" t="s">
        <v>459</v>
      </c>
      <c r="D329" s="205" t="s">
        <v>132</v>
      </c>
      <c r="E329" s="206" t="s">
        <v>460</v>
      </c>
      <c r="F329" s="207" t="s">
        <v>461</v>
      </c>
      <c r="G329" s="208" t="s">
        <v>135</v>
      </c>
      <c r="H329" s="209">
        <v>2</v>
      </c>
      <c r="I329" s="210"/>
      <c r="J329" s="211">
        <f>ROUND(I329*H329,2)</f>
        <v>0</v>
      </c>
      <c r="K329" s="207" t="s">
        <v>136</v>
      </c>
      <c r="L329" s="45"/>
      <c r="M329" s="212" t="s">
        <v>19</v>
      </c>
      <c r="N329" s="213" t="s">
        <v>46</v>
      </c>
      <c r="O329" s="85"/>
      <c r="P329" s="214">
        <f>O329*H329</f>
        <v>0</v>
      </c>
      <c r="Q329" s="214">
        <v>0.223938</v>
      </c>
      <c r="R329" s="214">
        <f>Q329*H329</f>
        <v>0.447876</v>
      </c>
      <c r="S329" s="214">
        <v>0</v>
      </c>
      <c r="T329" s="215">
        <f>S329*H329</f>
        <v>0</v>
      </c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R329" s="216" t="s">
        <v>137</v>
      </c>
      <c r="AT329" s="216" t="s">
        <v>132</v>
      </c>
      <c r="AU329" s="216" t="s">
        <v>86</v>
      </c>
      <c r="AY329" s="18" t="s">
        <v>129</v>
      </c>
      <c r="BE329" s="217">
        <f>IF(N329="základní",J329,0)</f>
        <v>0</v>
      </c>
      <c r="BF329" s="217">
        <f>IF(N329="snížená",J329,0)</f>
        <v>0</v>
      </c>
      <c r="BG329" s="217">
        <f>IF(N329="zákl. přenesená",J329,0)</f>
        <v>0</v>
      </c>
      <c r="BH329" s="217">
        <f>IF(N329="sníž. přenesená",J329,0)</f>
        <v>0</v>
      </c>
      <c r="BI329" s="217">
        <f>IF(N329="nulová",J329,0)</f>
        <v>0</v>
      </c>
      <c r="BJ329" s="18" t="s">
        <v>83</v>
      </c>
      <c r="BK329" s="217">
        <f>ROUND(I329*H329,2)</f>
        <v>0</v>
      </c>
      <c r="BL329" s="18" t="s">
        <v>137</v>
      </c>
      <c r="BM329" s="216" t="s">
        <v>462</v>
      </c>
    </row>
    <row r="330" s="2" customFormat="1">
      <c r="A330" s="39"/>
      <c r="B330" s="40"/>
      <c r="C330" s="41"/>
      <c r="D330" s="218" t="s">
        <v>139</v>
      </c>
      <c r="E330" s="41"/>
      <c r="F330" s="219" t="s">
        <v>463</v>
      </c>
      <c r="G330" s="41"/>
      <c r="H330" s="41"/>
      <c r="I330" s="220"/>
      <c r="J330" s="41"/>
      <c r="K330" s="41"/>
      <c r="L330" s="45"/>
      <c r="M330" s="221"/>
      <c r="N330" s="222"/>
      <c r="O330" s="85"/>
      <c r="P330" s="85"/>
      <c r="Q330" s="85"/>
      <c r="R330" s="85"/>
      <c r="S330" s="85"/>
      <c r="T330" s="86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139</v>
      </c>
      <c r="AU330" s="18" t="s">
        <v>86</v>
      </c>
    </row>
    <row r="331" s="2" customFormat="1" ht="16.5" customHeight="1">
      <c r="A331" s="39"/>
      <c r="B331" s="40"/>
      <c r="C331" s="258" t="s">
        <v>464</v>
      </c>
      <c r="D331" s="258" t="s">
        <v>200</v>
      </c>
      <c r="E331" s="259" t="s">
        <v>465</v>
      </c>
      <c r="F331" s="260" t="s">
        <v>466</v>
      </c>
      <c r="G331" s="261" t="s">
        <v>135</v>
      </c>
      <c r="H331" s="262">
        <v>1</v>
      </c>
      <c r="I331" s="263"/>
      <c r="J331" s="264">
        <f>ROUND(I331*H331,2)</f>
        <v>0</v>
      </c>
      <c r="K331" s="260" t="s">
        <v>136</v>
      </c>
      <c r="L331" s="265"/>
      <c r="M331" s="266" t="s">
        <v>19</v>
      </c>
      <c r="N331" s="267" t="s">
        <v>46</v>
      </c>
      <c r="O331" s="85"/>
      <c r="P331" s="214">
        <f>O331*H331</f>
        <v>0</v>
      </c>
      <c r="Q331" s="214">
        <v>0.028000000000000001</v>
      </c>
      <c r="R331" s="214">
        <f>Q331*H331</f>
        <v>0.028000000000000001</v>
      </c>
      <c r="S331" s="214">
        <v>0</v>
      </c>
      <c r="T331" s="215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16" t="s">
        <v>190</v>
      </c>
      <c r="AT331" s="216" t="s">
        <v>200</v>
      </c>
      <c r="AU331" s="216" t="s">
        <v>86</v>
      </c>
      <c r="AY331" s="18" t="s">
        <v>129</v>
      </c>
      <c r="BE331" s="217">
        <f>IF(N331="základní",J331,0)</f>
        <v>0</v>
      </c>
      <c r="BF331" s="217">
        <f>IF(N331="snížená",J331,0)</f>
        <v>0</v>
      </c>
      <c r="BG331" s="217">
        <f>IF(N331="zákl. přenesená",J331,0)</f>
        <v>0</v>
      </c>
      <c r="BH331" s="217">
        <f>IF(N331="sníž. přenesená",J331,0)</f>
        <v>0</v>
      </c>
      <c r="BI331" s="217">
        <f>IF(N331="nulová",J331,0)</f>
        <v>0</v>
      </c>
      <c r="BJ331" s="18" t="s">
        <v>83</v>
      </c>
      <c r="BK331" s="217">
        <f>ROUND(I331*H331,2)</f>
        <v>0</v>
      </c>
      <c r="BL331" s="18" t="s">
        <v>137</v>
      </c>
      <c r="BM331" s="216" t="s">
        <v>467</v>
      </c>
    </row>
    <row r="332" s="2" customFormat="1">
      <c r="A332" s="39"/>
      <c r="B332" s="40"/>
      <c r="C332" s="41"/>
      <c r="D332" s="218" t="s">
        <v>139</v>
      </c>
      <c r="E332" s="41"/>
      <c r="F332" s="219" t="s">
        <v>468</v>
      </c>
      <c r="G332" s="41"/>
      <c r="H332" s="41"/>
      <c r="I332" s="220"/>
      <c r="J332" s="41"/>
      <c r="K332" s="41"/>
      <c r="L332" s="45"/>
      <c r="M332" s="221"/>
      <c r="N332" s="222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139</v>
      </c>
      <c r="AU332" s="18" t="s">
        <v>86</v>
      </c>
    </row>
    <row r="333" s="13" customFormat="1">
      <c r="A333" s="13"/>
      <c r="B333" s="223"/>
      <c r="C333" s="224"/>
      <c r="D333" s="225" t="s">
        <v>141</v>
      </c>
      <c r="E333" s="226" t="s">
        <v>19</v>
      </c>
      <c r="F333" s="227" t="s">
        <v>469</v>
      </c>
      <c r="G333" s="224"/>
      <c r="H333" s="228">
        <v>1</v>
      </c>
      <c r="I333" s="229"/>
      <c r="J333" s="224"/>
      <c r="K333" s="224"/>
      <c r="L333" s="230"/>
      <c r="M333" s="231"/>
      <c r="N333" s="232"/>
      <c r="O333" s="232"/>
      <c r="P333" s="232"/>
      <c r="Q333" s="232"/>
      <c r="R333" s="232"/>
      <c r="S333" s="232"/>
      <c r="T333" s="233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4" t="s">
        <v>141</v>
      </c>
      <c r="AU333" s="234" t="s">
        <v>86</v>
      </c>
      <c r="AV333" s="13" t="s">
        <v>86</v>
      </c>
      <c r="AW333" s="13" t="s">
        <v>37</v>
      </c>
      <c r="AX333" s="13" t="s">
        <v>83</v>
      </c>
      <c r="AY333" s="234" t="s">
        <v>129</v>
      </c>
    </row>
    <row r="334" s="2" customFormat="1" ht="16.5" customHeight="1">
      <c r="A334" s="39"/>
      <c r="B334" s="40"/>
      <c r="C334" s="258" t="s">
        <v>470</v>
      </c>
      <c r="D334" s="258" t="s">
        <v>200</v>
      </c>
      <c r="E334" s="259" t="s">
        <v>471</v>
      </c>
      <c r="F334" s="260" t="s">
        <v>472</v>
      </c>
      <c r="G334" s="261" t="s">
        <v>135</v>
      </c>
      <c r="H334" s="262">
        <v>1</v>
      </c>
      <c r="I334" s="263"/>
      <c r="J334" s="264">
        <f>ROUND(I334*H334,2)</f>
        <v>0</v>
      </c>
      <c r="K334" s="260" t="s">
        <v>136</v>
      </c>
      <c r="L334" s="265"/>
      <c r="M334" s="266" t="s">
        <v>19</v>
      </c>
      <c r="N334" s="267" t="s">
        <v>46</v>
      </c>
      <c r="O334" s="85"/>
      <c r="P334" s="214">
        <f>O334*H334</f>
        <v>0</v>
      </c>
      <c r="Q334" s="214">
        <v>0.050999999999999997</v>
      </c>
      <c r="R334" s="214">
        <f>Q334*H334</f>
        <v>0.050999999999999997</v>
      </c>
      <c r="S334" s="214">
        <v>0</v>
      </c>
      <c r="T334" s="215">
        <f>S334*H334</f>
        <v>0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6" t="s">
        <v>190</v>
      </c>
      <c r="AT334" s="216" t="s">
        <v>200</v>
      </c>
      <c r="AU334" s="216" t="s">
        <v>86</v>
      </c>
      <c r="AY334" s="18" t="s">
        <v>129</v>
      </c>
      <c r="BE334" s="217">
        <f>IF(N334="základní",J334,0)</f>
        <v>0</v>
      </c>
      <c r="BF334" s="217">
        <f>IF(N334="snížená",J334,0)</f>
        <v>0</v>
      </c>
      <c r="BG334" s="217">
        <f>IF(N334="zákl. přenesená",J334,0)</f>
        <v>0</v>
      </c>
      <c r="BH334" s="217">
        <f>IF(N334="sníž. přenesená",J334,0)</f>
        <v>0</v>
      </c>
      <c r="BI334" s="217">
        <f>IF(N334="nulová",J334,0)</f>
        <v>0</v>
      </c>
      <c r="BJ334" s="18" t="s">
        <v>83</v>
      </c>
      <c r="BK334" s="217">
        <f>ROUND(I334*H334,2)</f>
        <v>0</v>
      </c>
      <c r="BL334" s="18" t="s">
        <v>137</v>
      </c>
      <c r="BM334" s="216" t="s">
        <v>473</v>
      </c>
    </row>
    <row r="335" s="2" customFormat="1">
      <c r="A335" s="39"/>
      <c r="B335" s="40"/>
      <c r="C335" s="41"/>
      <c r="D335" s="218" t="s">
        <v>139</v>
      </c>
      <c r="E335" s="41"/>
      <c r="F335" s="219" t="s">
        <v>474</v>
      </c>
      <c r="G335" s="41"/>
      <c r="H335" s="41"/>
      <c r="I335" s="220"/>
      <c r="J335" s="41"/>
      <c r="K335" s="41"/>
      <c r="L335" s="45"/>
      <c r="M335" s="221"/>
      <c r="N335" s="222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139</v>
      </c>
      <c r="AU335" s="18" t="s">
        <v>86</v>
      </c>
    </row>
    <row r="336" s="13" customFormat="1">
      <c r="A336" s="13"/>
      <c r="B336" s="223"/>
      <c r="C336" s="224"/>
      <c r="D336" s="225" t="s">
        <v>141</v>
      </c>
      <c r="E336" s="226" t="s">
        <v>19</v>
      </c>
      <c r="F336" s="227" t="s">
        <v>469</v>
      </c>
      <c r="G336" s="224"/>
      <c r="H336" s="228">
        <v>1</v>
      </c>
      <c r="I336" s="229"/>
      <c r="J336" s="224"/>
      <c r="K336" s="224"/>
      <c r="L336" s="230"/>
      <c r="M336" s="231"/>
      <c r="N336" s="232"/>
      <c r="O336" s="232"/>
      <c r="P336" s="232"/>
      <c r="Q336" s="232"/>
      <c r="R336" s="232"/>
      <c r="S336" s="232"/>
      <c r="T336" s="233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34" t="s">
        <v>141</v>
      </c>
      <c r="AU336" s="234" t="s">
        <v>86</v>
      </c>
      <c r="AV336" s="13" t="s">
        <v>86</v>
      </c>
      <c r="AW336" s="13" t="s">
        <v>37</v>
      </c>
      <c r="AX336" s="13" t="s">
        <v>83</v>
      </c>
      <c r="AY336" s="234" t="s">
        <v>129</v>
      </c>
    </row>
    <row r="337" s="2" customFormat="1" ht="16.5" customHeight="1">
      <c r="A337" s="39"/>
      <c r="B337" s="40"/>
      <c r="C337" s="205" t="s">
        <v>475</v>
      </c>
      <c r="D337" s="205" t="s">
        <v>132</v>
      </c>
      <c r="E337" s="206" t="s">
        <v>476</v>
      </c>
      <c r="F337" s="207" t="s">
        <v>477</v>
      </c>
      <c r="G337" s="208" t="s">
        <v>135</v>
      </c>
      <c r="H337" s="209">
        <v>8</v>
      </c>
      <c r="I337" s="210"/>
      <c r="J337" s="211">
        <f>ROUND(I337*H337,2)</f>
        <v>0</v>
      </c>
      <c r="K337" s="207" t="s">
        <v>136</v>
      </c>
      <c r="L337" s="45"/>
      <c r="M337" s="212" t="s">
        <v>19</v>
      </c>
      <c r="N337" s="213" t="s">
        <v>46</v>
      </c>
      <c r="O337" s="85"/>
      <c r="P337" s="214">
        <f>O337*H337</f>
        <v>0</v>
      </c>
      <c r="Q337" s="214">
        <v>0.039273919999999997</v>
      </c>
      <c r="R337" s="214">
        <f>Q337*H337</f>
        <v>0.31419135999999998</v>
      </c>
      <c r="S337" s="214">
        <v>0</v>
      </c>
      <c r="T337" s="215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6" t="s">
        <v>137</v>
      </c>
      <c r="AT337" s="216" t="s">
        <v>132</v>
      </c>
      <c r="AU337" s="216" t="s">
        <v>86</v>
      </c>
      <c r="AY337" s="18" t="s">
        <v>129</v>
      </c>
      <c r="BE337" s="217">
        <f>IF(N337="základní",J337,0)</f>
        <v>0</v>
      </c>
      <c r="BF337" s="217">
        <f>IF(N337="snížená",J337,0)</f>
        <v>0</v>
      </c>
      <c r="BG337" s="217">
        <f>IF(N337="zákl. přenesená",J337,0)</f>
        <v>0</v>
      </c>
      <c r="BH337" s="217">
        <f>IF(N337="sníž. přenesená",J337,0)</f>
        <v>0</v>
      </c>
      <c r="BI337" s="217">
        <f>IF(N337="nulová",J337,0)</f>
        <v>0</v>
      </c>
      <c r="BJ337" s="18" t="s">
        <v>83</v>
      </c>
      <c r="BK337" s="217">
        <f>ROUND(I337*H337,2)</f>
        <v>0</v>
      </c>
      <c r="BL337" s="18" t="s">
        <v>137</v>
      </c>
      <c r="BM337" s="216" t="s">
        <v>478</v>
      </c>
    </row>
    <row r="338" s="2" customFormat="1">
      <c r="A338" s="39"/>
      <c r="B338" s="40"/>
      <c r="C338" s="41"/>
      <c r="D338" s="218" t="s">
        <v>139</v>
      </c>
      <c r="E338" s="41"/>
      <c r="F338" s="219" t="s">
        <v>479</v>
      </c>
      <c r="G338" s="41"/>
      <c r="H338" s="41"/>
      <c r="I338" s="220"/>
      <c r="J338" s="41"/>
      <c r="K338" s="41"/>
      <c r="L338" s="45"/>
      <c r="M338" s="221"/>
      <c r="N338" s="222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139</v>
      </c>
      <c r="AU338" s="18" t="s">
        <v>86</v>
      </c>
    </row>
    <row r="339" s="2" customFormat="1" ht="16.5" customHeight="1">
      <c r="A339" s="39"/>
      <c r="B339" s="40"/>
      <c r="C339" s="258" t="s">
        <v>480</v>
      </c>
      <c r="D339" s="258" t="s">
        <v>200</v>
      </c>
      <c r="E339" s="259" t="s">
        <v>481</v>
      </c>
      <c r="F339" s="260" t="s">
        <v>482</v>
      </c>
      <c r="G339" s="261" t="s">
        <v>135</v>
      </c>
      <c r="H339" s="262">
        <v>4</v>
      </c>
      <c r="I339" s="263"/>
      <c r="J339" s="264">
        <f>ROUND(I339*H339,2)</f>
        <v>0</v>
      </c>
      <c r="K339" s="260" t="s">
        <v>19</v>
      </c>
      <c r="L339" s="265"/>
      <c r="M339" s="266" t="s">
        <v>19</v>
      </c>
      <c r="N339" s="267" t="s">
        <v>46</v>
      </c>
      <c r="O339" s="85"/>
      <c r="P339" s="214">
        <f>O339*H339</f>
        <v>0</v>
      </c>
      <c r="Q339" s="214">
        <v>0.44900000000000001</v>
      </c>
      <c r="R339" s="214">
        <f>Q339*H339</f>
        <v>1.796</v>
      </c>
      <c r="S339" s="214">
        <v>0</v>
      </c>
      <c r="T339" s="215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6" t="s">
        <v>190</v>
      </c>
      <c r="AT339" s="216" t="s">
        <v>200</v>
      </c>
      <c r="AU339" s="216" t="s">
        <v>86</v>
      </c>
      <c r="AY339" s="18" t="s">
        <v>129</v>
      </c>
      <c r="BE339" s="217">
        <f>IF(N339="základní",J339,0)</f>
        <v>0</v>
      </c>
      <c r="BF339" s="217">
        <f>IF(N339="snížená",J339,0)</f>
        <v>0</v>
      </c>
      <c r="BG339" s="217">
        <f>IF(N339="zákl. přenesená",J339,0)</f>
        <v>0</v>
      </c>
      <c r="BH339" s="217">
        <f>IF(N339="sníž. přenesená",J339,0)</f>
        <v>0</v>
      </c>
      <c r="BI339" s="217">
        <f>IF(N339="nulová",J339,0)</f>
        <v>0</v>
      </c>
      <c r="BJ339" s="18" t="s">
        <v>83</v>
      </c>
      <c r="BK339" s="217">
        <f>ROUND(I339*H339,2)</f>
        <v>0</v>
      </c>
      <c r="BL339" s="18" t="s">
        <v>137</v>
      </c>
      <c r="BM339" s="216" t="s">
        <v>483</v>
      </c>
    </row>
    <row r="340" s="13" customFormat="1">
      <c r="A340" s="13"/>
      <c r="B340" s="223"/>
      <c r="C340" s="224"/>
      <c r="D340" s="225" t="s">
        <v>141</v>
      </c>
      <c r="E340" s="226" t="s">
        <v>19</v>
      </c>
      <c r="F340" s="227" t="s">
        <v>484</v>
      </c>
      <c r="G340" s="224"/>
      <c r="H340" s="228">
        <v>4</v>
      </c>
      <c r="I340" s="229"/>
      <c r="J340" s="224"/>
      <c r="K340" s="224"/>
      <c r="L340" s="230"/>
      <c r="M340" s="231"/>
      <c r="N340" s="232"/>
      <c r="O340" s="232"/>
      <c r="P340" s="232"/>
      <c r="Q340" s="232"/>
      <c r="R340" s="232"/>
      <c r="S340" s="232"/>
      <c r="T340" s="233"/>
      <c r="U340" s="13"/>
      <c r="V340" s="13"/>
      <c r="W340" s="13"/>
      <c r="X340" s="13"/>
      <c r="Y340" s="13"/>
      <c r="Z340" s="13"/>
      <c r="AA340" s="13"/>
      <c r="AB340" s="13"/>
      <c r="AC340" s="13"/>
      <c r="AD340" s="13"/>
      <c r="AE340" s="13"/>
      <c r="AT340" s="234" t="s">
        <v>141</v>
      </c>
      <c r="AU340" s="234" t="s">
        <v>86</v>
      </c>
      <c r="AV340" s="13" t="s">
        <v>86</v>
      </c>
      <c r="AW340" s="13" t="s">
        <v>37</v>
      </c>
      <c r="AX340" s="13" t="s">
        <v>83</v>
      </c>
      <c r="AY340" s="234" t="s">
        <v>129</v>
      </c>
    </row>
    <row r="341" s="2" customFormat="1" ht="16.5" customHeight="1">
      <c r="A341" s="39"/>
      <c r="B341" s="40"/>
      <c r="C341" s="258" t="s">
        <v>485</v>
      </c>
      <c r="D341" s="258" t="s">
        <v>200</v>
      </c>
      <c r="E341" s="259" t="s">
        <v>486</v>
      </c>
      <c r="F341" s="260" t="s">
        <v>487</v>
      </c>
      <c r="G341" s="261" t="s">
        <v>135</v>
      </c>
      <c r="H341" s="262">
        <v>4</v>
      </c>
      <c r="I341" s="263"/>
      <c r="J341" s="264">
        <f>ROUND(I341*H341,2)</f>
        <v>0</v>
      </c>
      <c r="K341" s="260" t="s">
        <v>19</v>
      </c>
      <c r="L341" s="265"/>
      <c r="M341" s="266" t="s">
        <v>19</v>
      </c>
      <c r="N341" s="267" t="s">
        <v>46</v>
      </c>
      <c r="O341" s="85"/>
      <c r="P341" s="214">
        <f>O341*H341</f>
        <v>0</v>
      </c>
      <c r="Q341" s="214">
        <v>1.1000000000000001</v>
      </c>
      <c r="R341" s="214">
        <f>Q341*H341</f>
        <v>4.4000000000000004</v>
      </c>
      <c r="S341" s="214">
        <v>0</v>
      </c>
      <c r="T341" s="215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16" t="s">
        <v>190</v>
      </c>
      <c r="AT341" s="216" t="s">
        <v>200</v>
      </c>
      <c r="AU341" s="216" t="s">
        <v>86</v>
      </c>
      <c r="AY341" s="18" t="s">
        <v>129</v>
      </c>
      <c r="BE341" s="217">
        <f>IF(N341="základní",J341,0)</f>
        <v>0</v>
      </c>
      <c r="BF341" s="217">
        <f>IF(N341="snížená",J341,0)</f>
        <v>0</v>
      </c>
      <c r="BG341" s="217">
        <f>IF(N341="zákl. přenesená",J341,0)</f>
        <v>0</v>
      </c>
      <c r="BH341" s="217">
        <f>IF(N341="sníž. přenesená",J341,0)</f>
        <v>0</v>
      </c>
      <c r="BI341" s="217">
        <f>IF(N341="nulová",J341,0)</f>
        <v>0</v>
      </c>
      <c r="BJ341" s="18" t="s">
        <v>83</v>
      </c>
      <c r="BK341" s="217">
        <f>ROUND(I341*H341,2)</f>
        <v>0</v>
      </c>
      <c r="BL341" s="18" t="s">
        <v>137</v>
      </c>
      <c r="BM341" s="216" t="s">
        <v>488</v>
      </c>
    </row>
    <row r="342" s="13" customFormat="1">
      <c r="A342" s="13"/>
      <c r="B342" s="223"/>
      <c r="C342" s="224"/>
      <c r="D342" s="225" t="s">
        <v>141</v>
      </c>
      <c r="E342" s="226" t="s">
        <v>19</v>
      </c>
      <c r="F342" s="227" t="s">
        <v>484</v>
      </c>
      <c r="G342" s="224"/>
      <c r="H342" s="228">
        <v>4</v>
      </c>
      <c r="I342" s="229"/>
      <c r="J342" s="224"/>
      <c r="K342" s="224"/>
      <c r="L342" s="230"/>
      <c r="M342" s="231"/>
      <c r="N342" s="232"/>
      <c r="O342" s="232"/>
      <c r="P342" s="232"/>
      <c r="Q342" s="232"/>
      <c r="R342" s="232"/>
      <c r="S342" s="232"/>
      <c r="T342" s="23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34" t="s">
        <v>141</v>
      </c>
      <c r="AU342" s="234" t="s">
        <v>86</v>
      </c>
      <c r="AV342" s="13" t="s">
        <v>86</v>
      </c>
      <c r="AW342" s="13" t="s">
        <v>37</v>
      </c>
      <c r="AX342" s="13" t="s">
        <v>83</v>
      </c>
      <c r="AY342" s="234" t="s">
        <v>129</v>
      </c>
    </row>
    <row r="343" s="2" customFormat="1" ht="16.5" customHeight="1">
      <c r="A343" s="39"/>
      <c r="B343" s="40"/>
      <c r="C343" s="205" t="s">
        <v>489</v>
      </c>
      <c r="D343" s="205" t="s">
        <v>132</v>
      </c>
      <c r="E343" s="206" t="s">
        <v>490</v>
      </c>
      <c r="F343" s="207" t="s">
        <v>491</v>
      </c>
      <c r="G343" s="208" t="s">
        <v>135</v>
      </c>
      <c r="H343" s="209">
        <v>2</v>
      </c>
      <c r="I343" s="210"/>
      <c r="J343" s="211">
        <f>ROUND(I343*H343,2)</f>
        <v>0</v>
      </c>
      <c r="K343" s="207" t="s">
        <v>136</v>
      </c>
      <c r="L343" s="45"/>
      <c r="M343" s="212" t="s">
        <v>19</v>
      </c>
      <c r="N343" s="213" t="s">
        <v>46</v>
      </c>
      <c r="O343" s="85"/>
      <c r="P343" s="214">
        <f>O343*H343</f>
        <v>0</v>
      </c>
      <c r="Q343" s="214">
        <v>0.01248</v>
      </c>
      <c r="R343" s="214">
        <f>Q343*H343</f>
        <v>0.02496</v>
      </c>
      <c r="S343" s="214">
        <v>0</v>
      </c>
      <c r="T343" s="215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6" t="s">
        <v>137</v>
      </c>
      <c r="AT343" s="216" t="s">
        <v>132</v>
      </c>
      <c r="AU343" s="216" t="s">
        <v>86</v>
      </c>
      <c r="AY343" s="18" t="s">
        <v>129</v>
      </c>
      <c r="BE343" s="217">
        <f>IF(N343="základní",J343,0)</f>
        <v>0</v>
      </c>
      <c r="BF343" s="217">
        <f>IF(N343="snížená",J343,0)</f>
        <v>0</v>
      </c>
      <c r="BG343" s="217">
        <f>IF(N343="zákl. přenesená",J343,0)</f>
        <v>0</v>
      </c>
      <c r="BH343" s="217">
        <f>IF(N343="sníž. přenesená",J343,0)</f>
        <v>0</v>
      </c>
      <c r="BI343" s="217">
        <f>IF(N343="nulová",J343,0)</f>
        <v>0</v>
      </c>
      <c r="BJ343" s="18" t="s">
        <v>83</v>
      </c>
      <c r="BK343" s="217">
        <f>ROUND(I343*H343,2)</f>
        <v>0</v>
      </c>
      <c r="BL343" s="18" t="s">
        <v>137</v>
      </c>
      <c r="BM343" s="216" t="s">
        <v>492</v>
      </c>
    </row>
    <row r="344" s="2" customFormat="1">
      <c r="A344" s="39"/>
      <c r="B344" s="40"/>
      <c r="C344" s="41"/>
      <c r="D344" s="218" t="s">
        <v>139</v>
      </c>
      <c r="E344" s="41"/>
      <c r="F344" s="219" t="s">
        <v>493</v>
      </c>
      <c r="G344" s="41"/>
      <c r="H344" s="41"/>
      <c r="I344" s="220"/>
      <c r="J344" s="41"/>
      <c r="K344" s="41"/>
      <c r="L344" s="45"/>
      <c r="M344" s="221"/>
      <c r="N344" s="222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139</v>
      </c>
      <c r="AU344" s="18" t="s">
        <v>86</v>
      </c>
    </row>
    <row r="345" s="2" customFormat="1" ht="16.5" customHeight="1">
      <c r="A345" s="39"/>
      <c r="B345" s="40"/>
      <c r="C345" s="258" t="s">
        <v>494</v>
      </c>
      <c r="D345" s="258" t="s">
        <v>200</v>
      </c>
      <c r="E345" s="259" t="s">
        <v>495</v>
      </c>
      <c r="F345" s="260" t="s">
        <v>496</v>
      </c>
      <c r="G345" s="261" t="s">
        <v>135</v>
      </c>
      <c r="H345" s="262">
        <v>2</v>
      </c>
      <c r="I345" s="263"/>
      <c r="J345" s="264">
        <f>ROUND(I345*H345,2)</f>
        <v>0</v>
      </c>
      <c r="K345" s="260" t="s">
        <v>136</v>
      </c>
      <c r="L345" s="265"/>
      <c r="M345" s="266" t="s">
        <v>19</v>
      </c>
      <c r="N345" s="267" t="s">
        <v>46</v>
      </c>
      <c r="O345" s="85"/>
      <c r="P345" s="214">
        <f>O345*H345</f>
        <v>0</v>
      </c>
      <c r="Q345" s="214">
        <v>0.56999999999999995</v>
      </c>
      <c r="R345" s="214">
        <f>Q345*H345</f>
        <v>1.1399999999999999</v>
      </c>
      <c r="S345" s="214">
        <v>0</v>
      </c>
      <c r="T345" s="215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6" t="s">
        <v>190</v>
      </c>
      <c r="AT345" s="216" t="s">
        <v>200</v>
      </c>
      <c r="AU345" s="216" t="s">
        <v>86</v>
      </c>
      <c r="AY345" s="18" t="s">
        <v>129</v>
      </c>
      <c r="BE345" s="217">
        <f>IF(N345="základní",J345,0)</f>
        <v>0</v>
      </c>
      <c r="BF345" s="217">
        <f>IF(N345="snížená",J345,0)</f>
        <v>0</v>
      </c>
      <c r="BG345" s="217">
        <f>IF(N345="zákl. přenesená",J345,0)</f>
        <v>0</v>
      </c>
      <c r="BH345" s="217">
        <f>IF(N345="sníž. přenesená",J345,0)</f>
        <v>0</v>
      </c>
      <c r="BI345" s="217">
        <f>IF(N345="nulová",J345,0)</f>
        <v>0</v>
      </c>
      <c r="BJ345" s="18" t="s">
        <v>83</v>
      </c>
      <c r="BK345" s="217">
        <f>ROUND(I345*H345,2)</f>
        <v>0</v>
      </c>
      <c r="BL345" s="18" t="s">
        <v>137</v>
      </c>
      <c r="BM345" s="216" t="s">
        <v>497</v>
      </c>
    </row>
    <row r="346" s="2" customFormat="1">
      <c r="A346" s="39"/>
      <c r="B346" s="40"/>
      <c r="C346" s="41"/>
      <c r="D346" s="218" t="s">
        <v>139</v>
      </c>
      <c r="E346" s="41"/>
      <c r="F346" s="219" t="s">
        <v>498</v>
      </c>
      <c r="G346" s="41"/>
      <c r="H346" s="41"/>
      <c r="I346" s="220"/>
      <c r="J346" s="41"/>
      <c r="K346" s="41"/>
      <c r="L346" s="45"/>
      <c r="M346" s="221"/>
      <c r="N346" s="222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139</v>
      </c>
      <c r="AU346" s="18" t="s">
        <v>86</v>
      </c>
    </row>
    <row r="347" s="13" customFormat="1">
      <c r="A347" s="13"/>
      <c r="B347" s="223"/>
      <c r="C347" s="224"/>
      <c r="D347" s="225" t="s">
        <v>141</v>
      </c>
      <c r="E347" s="226" t="s">
        <v>19</v>
      </c>
      <c r="F347" s="227" t="s">
        <v>499</v>
      </c>
      <c r="G347" s="224"/>
      <c r="H347" s="228">
        <v>2</v>
      </c>
      <c r="I347" s="229"/>
      <c r="J347" s="224"/>
      <c r="K347" s="224"/>
      <c r="L347" s="230"/>
      <c r="M347" s="231"/>
      <c r="N347" s="232"/>
      <c r="O347" s="232"/>
      <c r="P347" s="232"/>
      <c r="Q347" s="232"/>
      <c r="R347" s="232"/>
      <c r="S347" s="232"/>
      <c r="T347" s="233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4" t="s">
        <v>141</v>
      </c>
      <c r="AU347" s="234" t="s">
        <v>86</v>
      </c>
      <c r="AV347" s="13" t="s">
        <v>86</v>
      </c>
      <c r="AW347" s="13" t="s">
        <v>37</v>
      </c>
      <c r="AX347" s="13" t="s">
        <v>83</v>
      </c>
      <c r="AY347" s="234" t="s">
        <v>129</v>
      </c>
    </row>
    <row r="348" s="2" customFormat="1" ht="16.5" customHeight="1">
      <c r="A348" s="39"/>
      <c r="B348" s="40"/>
      <c r="C348" s="205" t="s">
        <v>500</v>
      </c>
      <c r="D348" s="205" t="s">
        <v>132</v>
      </c>
      <c r="E348" s="206" t="s">
        <v>501</v>
      </c>
      <c r="F348" s="207" t="s">
        <v>502</v>
      </c>
      <c r="G348" s="208" t="s">
        <v>135</v>
      </c>
      <c r="H348" s="209">
        <v>3</v>
      </c>
      <c r="I348" s="210"/>
      <c r="J348" s="211">
        <f>ROUND(I348*H348,2)</f>
        <v>0</v>
      </c>
      <c r="K348" s="207" t="s">
        <v>136</v>
      </c>
      <c r="L348" s="45"/>
      <c r="M348" s="212" t="s">
        <v>19</v>
      </c>
      <c r="N348" s="213" t="s">
        <v>46</v>
      </c>
      <c r="O348" s="85"/>
      <c r="P348" s="214">
        <f>O348*H348</f>
        <v>0</v>
      </c>
      <c r="Q348" s="214">
        <v>0.010186000000000001</v>
      </c>
      <c r="R348" s="214">
        <f>Q348*H348</f>
        <v>0.030558000000000002</v>
      </c>
      <c r="S348" s="214">
        <v>0</v>
      </c>
      <c r="T348" s="215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16" t="s">
        <v>137</v>
      </c>
      <c r="AT348" s="216" t="s">
        <v>132</v>
      </c>
      <c r="AU348" s="216" t="s">
        <v>86</v>
      </c>
      <c r="AY348" s="18" t="s">
        <v>129</v>
      </c>
      <c r="BE348" s="217">
        <f>IF(N348="základní",J348,0)</f>
        <v>0</v>
      </c>
      <c r="BF348" s="217">
        <f>IF(N348="snížená",J348,0)</f>
        <v>0</v>
      </c>
      <c r="BG348" s="217">
        <f>IF(N348="zákl. přenesená",J348,0)</f>
        <v>0</v>
      </c>
      <c r="BH348" s="217">
        <f>IF(N348="sníž. přenesená",J348,0)</f>
        <v>0</v>
      </c>
      <c r="BI348" s="217">
        <f>IF(N348="nulová",J348,0)</f>
        <v>0</v>
      </c>
      <c r="BJ348" s="18" t="s">
        <v>83</v>
      </c>
      <c r="BK348" s="217">
        <f>ROUND(I348*H348,2)</f>
        <v>0</v>
      </c>
      <c r="BL348" s="18" t="s">
        <v>137</v>
      </c>
      <c r="BM348" s="216" t="s">
        <v>503</v>
      </c>
    </row>
    <row r="349" s="2" customFormat="1">
      <c r="A349" s="39"/>
      <c r="B349" s="40"/>
      <c r="C349" s="41"/>
      <c r="D349" s="218" t="s">
        <v>139</v>
      </c>
      <c r="E349" s="41"/>
      <c r="F349" s="219" t="s">
        <v>504</v>
      </c>
      <c r="G349" s="41"/>
      <c r="H349" s="41"/>
      <c r="I349" s="220"/>
      <c r="J349" s="41"/>
      <c r="K349" s="41"/>
      <c r="L349" s="45"/>
      <c r="M349" s="221"/>
      <c r="N349" s="222"/>
      <c r="O349" s="85"/>
      <c r="P349" s="85"/>
      <c r="Q349" s="85"/>
      <c r="R349" s="85"/>
      <c r="S349" s="85"/>
      <c r="T349" s="86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139</v>
      </c>
      <c r="AU349" s="18" t="s">
        <v>86</v>
      </c>
    </row>
    <row r="350" s="2" customFormat="1" ht="16.5" customHeight="1">
      <c r="A350" s="39"/>
      <c r="B350" s="40"/>
      <c r="C350" s="258" t="s">
        <v>505</v>
      </c>
      <c r="D350" s="258" t="s">
        <v>200</v>
      </c>
      <c r="E350" s="259" t="s">
        <v>506</v>
      </c>
      <c r="F350" s="260" t="s">
        <v>507</v>
      </c>
      <c r="G350" s="261" t="s">
        <v>135</v>
      </c>
      <c r="H350" s="262">
        <v>1</v>
      </c>
      <c r="I350" s="263"/>
      <c r="J350" s="264">
        <f>ROUND(I350*H350,2)</f>
        <v>0</v>
      </c>
      <c r="K350" s="260" t="s">
        <v>19</v>
      </c>
      <c r="L350" s="265"/>
      <c r="M350" s="266" t="s">
        <v>19</v>
      </c>
      <c r="N350" s="267" t="s">
        <v>46</v>
      </c>
      <c r="O350" s="85"/>
      <c r="P350" s="214">
        <f>O350*H350</f>
        <v>0</v>
      </c>
      <c r="Q350" s="214">
        <v>0.87</v>
      </c>
      <c r="R350" s="214">
        <f>Q350*H350</f>
        <v>0.87</v>
      </c>
      <c r="S350" s="214">
        <v>0</v>
      </c>
      <c r="T350" s="215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16" t="s">
        <v>190</v>
      </c>
      <c r="AT350" s="216" t="s">
        <v>200</v>
      </c>
      <c r="AU350" s="216" t="s">
        <v>86</v>
      </c>
      <c r="AY350" s="18" t="s">
        <v>129</v>
      </c>
      <c r="BE350" s="217">
        <f>IF(N350="základní",J350,0)</f>
        <v>0</v>
      </c>
      <c r="BF350" s="217">
        <f>IF(N350="snížená",J350,0)</f>
        <v>0</v>
      </c>
      <c r="BG350" s="217">
        <f>IF(N350="zákl. přenesená",J350,0)</f>
        <v>0</v>
      </c>
      <c r="BH350" s="217">
        <f>IF(N350="sníž. přenesená",J350,0)</f>
        <v>0</v>
      </c>
      <c r="BI350" s="217">
        <f>IF(N350="nulová",J350,0)</f>
        <v>0</v>
      </c>
      <c r="BJ350" s="18" t="s">
        <v>83</v>
      </c>
      <c r="BK350" s="217">
        <f>ROUND(I350*H350,2)</f>
        <v>0</v>
      </c>
      <c r="BL350" s="18" t="s">
        <v>137</v>
      </c>
      <c r="BM350" s="216" t="s">
        <v>508</v>
      </c>
    </row>
    <row r="351" s="13" customFormat="1">
      <c r="A351" s="13"/>
      <c r="B351" s="223"/>
      <c r="C351" s="224"/>
      <c r="D351" s="225" t="s">
        <v>141</v>
      </c>
      <c r="E351" s="226" t="s">
        <v>19</v>
      </c>
      <c r="F351" s="227" t="s">
        <v>469</v>
      </c>
      <c r="G351" s="224"/>
      <c r="H351" s="228">
        <v>1</v>
      </c>
      <c r="I351" s="229"/>
      <c r="J351" s="224"/>
      <c r="K351" s="224"/>
      <c r="L351" s="230"/>
      <c r="M351" s="231"/>
      <c r="N351" s="232"/>
      <c r="O351" s="232"/>
      <c r="P351" s="232"/>
      <c r="Q351" s="232"/>
      <c r="R351" s="232"/>
      <c r="S351" s="232"/>
      <c r="T351" s="233"/>
      <c r="U351" s="13"/>
      <c r="V351" s="13"/>
      <c r="W351" s="13"/>
      <c r="X351" s="13"/>
      <c r="Y351" s="13"/>
      <c r="Z351" s="13"/>
      <c r="AA351" s="13"/>
      <c r="AB351" s="13"/>
      <c r="AC351" s="13"/>
      <c r="AD351" s="13"/>
      <c r="AE351" s="13"/>
      <c r="AT351" s="234" t="s">
        <v>141</v>
      </c>
      <c r="AU351" s="234" t="s">
        <v>86</v>
      </c>
      <c r="AV351" s="13" t="s">
        <v>86</v>
      </c>
      <c r="AW351" s="13" t="s">
        <v>37</v>
      </c>
      <c r="AX351" s="13" t="s">
        <v>83</v>
      </c>
      <c r="AY351" s="234" t="s">
        <v>129</v>
      </c>
    </row>
    <row r="352" s="2" customFormat="1" ht="16.5" customHeight="1">
      <c r="A352" s="39"/>
      <c r="B352" s="40"/>
      <c r="C352" s="258" t="s">
        <v>509</v>
      </c>
      <c r="D352" s="258" t="s">
        <v>200</v>
      </c>
      <c r="E352" s="259" t="s">
        <v>510</v>
      </c>
      <c r="F352" s="260" t="s">
        <v>511</v>
      </c>
      <c r="G352" s="261" t="s">
        <v>135</v>
      </c>
      <c r="H352" s="262">
        <v>1</v>
      </c>
      <c r="I352" s="263"/>
      <c r="J352" s="264">
        <f>ROUND(I352*H352,2)</f>
        <v>0</v>
      </c>
      <c r="K352" s="260" t="s">
        <v>19</v>
      </c>
      <c r="L352" s="265"/>
      <c r="M352" s="266" t="s">
        <v>19</v>
      </c>
      <c r="N352" s="267" t="s">
        <v>46</v>
      </c>
      <c r="O352" s="85"/>
      <c r="P352" s="214">
        <f>O352*H352</f>
        <v>0</v>
      </c>
      <c r="Q352" s="214">
        <v>0.5</v>
      </c>
      <c r="R352" s="214">
        <f>Q352*H352</f>
        <v>0.5</v>
      </c>
      <c r="S352" s="214">
        <v>0</v>
      </c>
      <c r="T352" s="215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6" t="s">
        <v>190</v>
      </c>
      <c r="AT352" s="216" t="s">
        <v>200</v>
      </c>
      <c r="AU352" s="216" t="s">
        <v>86</v>
      </c>
      <c r="AY352" s="18" t="s">
        <v>129</v>
      </c>
      <c r="BE352" s="217">
        <f>IF(N352="základní",J352,0)</f>
        <v>0</v>
      </c>
      <c r="BF352" s="217">
        <f>IF(N352="snížená",J352,0)</f>
        <v>0</v>
      </c>
      <c r="BG352" s="217">
        <f>IF(N352="zákl. přenesená",J352,0)</f>
        <v>0</v>
      </c>
      <c r="BH352" s="217">
        <f>IF(N352="sníž. přenesená",J352,0)</f>
        <v>0</v>
      </c>
      <c r="BI352" s="217">
        <f>IF(N352="nulová",J352,0)</f>
        <v>0</v>
      </c>
      <c r="BJ352" s="18" t="s">
        <v>83</v>
      </c>
      <c r="BK352" s="217">
        <f>ROUND(I352*H352,2)</f>
        <v>0</v>
      </c>
      <c r="BL352" s="18" t="s">
        <v>137</v>
      </c>
      <c r="BM352" s="216" t="s">
        <v>512</v>
      </c>
    </row>
    <row r="353" s="2" customFormat="1">
      <c r="A353" s="39"/>
      <c r="B353" s="40"/>
      <c r="C353" s="41"/>
      <c r="D353" s="225" t="s">
        <v>147</v>
      </c>
      <c r="E353" s="41"/>
      <c r="F353" s="235" t="s">
        <v>513</v>
      </c>
      <c r="G353" s="41"/>
      <c r="H353" s="41"/>
      <c r="I353" s="220"/>
      <c r="J353" s="41"/>
      <c r="K353" s="41"/>
      <c r="L353" s="45"/>
      <c r="M353" s="221"/>
      <c r="N353" s="222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147</v>
      </c>
      <c r="AU353" s="18" t="s">
        <v>86</v>
      </c>
    </row>
    <row r="354" s="13" customFormat="1">
      <c r="A354" s="13"/>
      <c r="B354" s="223"/>
      <c r="C354" s="224"/>
      <c r="D354" s="225" t="s">
        <v>141</v>
      </c>
      <c r="E354" s="226" t="s">
        <v>19</v>
      </c>
      <c r="F354" s="227" t="s">
        <v>469</v>
      </c>
      <c r="G354" s="224"/>
      <c r="H354" s="228">
        <v>1</v>
      </c>
      <c r="I354" s="229"/>
      <c r="J354" s="224"/>
      <c r="K354" s="224"/>
      <c r="L354" s="230"/>
      <c r="M354" s="231"/>
      <c r="N354" s="232"/>
      <c r="O354" s="232"/>
      <c r="P354" s="232"/>
      <c r="Q354" s="232"/>
      <c r="R354" s="232"/>
      <c r="S354" s="232"/>
      <c r="T354" s="23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34" t="s">
        <v>141</v>
      </c>
      <c r="AU354" s="234" t="s">
        <v>86</v>
      </c>
      <c r="AV354" s="13" t="s">
        <v>86</v>
      </c>
      <c r="AW354" s="13" t="s">
        <v>37</v>
      </c>
      <c r="AX354" s="13" t="s">
        <v>83</v>
      </c>
      <c r="AY354" s="234" t="s">
        <v>129</v>
      </c>
    </row>
    <row r="355" s="2" customFormat="1" ht="16.5" customHeight="1">
      <c r="A355" s="39"/>
      <c r="B355" s="40"/>
      <c r="C355" s="258" t="s">
        <v>514</v>
      </c>
      <c r="D355" s="258" t="s">
        <v>200</v>
      </c>
      <c r="E355" s="259" t="s">
        <v>515</v>
      </c>
      <c r="F355" s="260" t="s">
        <v>516</v>
      </c>
      <c r="G355" s="261" t="s">
        <v>135</v>
      </c>
      <c r="H355" s="262">
        <v>1</v>
      </c>
      <c r="I355" s="263"/>
      <c r="J355" s="264">
        <f>ROUND(I355*H355,2)</f>
        <v>0</v>
      </c>
      <c r="K355" s="260" t="s">
        <v>19</v>
      </c>
      <c r="L355" s="265"/>
      <c r="M355" s="266" t="s">
        <v>19</v>
      </c>
      <c r="N355" s="267" t="s">
        <v>46</v>
      </c>
      <c r="O355" s="85"/>
      <c r="P355" s="214">
        <f>O355*H355</f>
        <v>0</v>
      </c>
      <c r="Q355" s="214">
        <v>1</v>
      </c>
      <c r="R355" s="214">
        <f>Q355*H355</f>
        <v>1</v>
      </c>
      <c r="S355" s="214">
        <v>0</v>
      </c>
      <c r="T355" s="215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6" t="s">
        <v>190</v>
      </c>
      <c r="AT355" s="216" t="s">
        <v>200</v>
      </c>
      <c r="AU355" s="216" t="s">
        <v>86</v>
      </c>
      <c r="AY355" s="18" t="s">
        <v>129</v>
      </c>
      <c r="BE355" s="217">
        <f>IF(N355="základní",J355,0)</f>
        <v>0</v>
      </c>
      <c r="BF355" s="217">
        <f>IF(N355="snížená",J355,0)</f>
        <v>0</v>
      </c>
      <c r="BG355" s="217">
        <f>IF(N355="zákl. přenesená",J355,0)</f>
        <v>0</v>
      </c>
      <c r="BH355" s="217">
        <f>IF(N355="sníž. přenesená",J355,0)</f>
        <v>0</v>
      </c>
      <c r="BI355" s="217">
        <f>IF(N355="nulová",J355,0)</f>
        <v>0</v>
      </c>
      <c r="BJ355" s="18" t="s">
        <v>83</v>
      </c>
      <c r="BK355" s="217">
        <f>ROUND(I355*H355,2)</f>
        <v>0</v>
      </c>
      <c r="BL355" s="18" t="s">
        <v>137</v>
      </c>
      <c r="BM355" s="216" t="s">
        <v>517</v>
      </c>
    </row>
    <row r="356" s="2" customFormat="1">
      <c r="A356" s="39"/>
      <c r="B356" s="40"/>
      <c r="C356" s="41"/>
      <c r="D356" s="225" t="s">
        <v>147</v>
      </c>
      <c r="E356" s="41"/>
      <c r="F356" s="235" t="s">
        <v>518</v>
      </c>
      <c r="G356" s="41"/>
      <c r="H356" s="41"/>
      <c r="I356" s="220"/>
      <c r="J356" s="41"/>
      <c r="K356" s="41"/>
      <c r="L356" s="45"/>
      <c r="M356" s="221"/>
      <c r="N356" s="222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147</v>
      </c>
      <c r="AU356" s="18" t="s">
        <v>86</v>
      </c>
    </row>
    <row r="357" s="13" customFormat="1">
      <c r="A357" s="13"/>
      <c r="B357" s="223"/>
      <c r="C357" s="224"/>
      <c r="D357" s="225" t="s">
        <v>141</v>
      </c>
      <c r="E357" s="226" t="s">
        <v>19</v>
      </c>
      <c r="F357" s="227" t="s">
        <v>469</v>
      </c>
      <c r="G357" s="224"/>
      <c r="H357" s="228">
        <v>1</v>
      </c>
      <c r="I357" s="229"/>
      <c r="J357" s="224"/>
      <c r="K357" s="224"/>
      <c r="L357" s="230"/>
      <c r="M357" s="231"/>
      <c r="N357" s="232"/>
      <c r="O357" s="232"/>
      <c r="P357" s="232"/>
      <c r="Q357" s="232"/>
      <c r="R357" s="232"/>
      <c r="S357" s="232"/>
      <c r="T357" s="233"/>
      <c r="U357" s="13"/>
      <c r="V357" s="13"/>
      <c r="W357" s="13"/>
      <c r="X357" s="13"/>
      <c r="Y357" s="13"/>
      <c r="Z357" s="13"/>
      <c r="AA357" s="13"/>
      <c r="AB357" s="13"/>
      <c r="AC357" s="13"/>
      <c r="AD357" s="13"/>
      <c r="AE357" s="13"/>
      <c r="AT357" s="234" t="s">
        <v>141</v>
      </c>
      <c r="AU357" s="234" t="s">
        <v>86</v>
      </c>
      <c r="AV357" s="13" t="s">
        <v>86</v>
      </c>
      <c r="AW357" s="13" t="s">
        <v>37</v>
      </c>
      <c r="AX357" s="13" t="s">
        <v>83</v>
      </c>
      <c r="AY357" s="234" t="s">
        <v>129</v>
      </c>
    </row>
    <row r="358" s="2" customFormat="1" ht="16.5" customHeight="1">
      <c r="A358" s="39"/>
      <c r="B358" s="40"/>
      <c r="C358" s="205" t="s">
        <v>519</v>
      </c>
      <c r="D358" s="205" t="s">
        <v>132</v>
      </c>
      <c r="E358" s="206" t="s">
        <v>520</v>
      </c>
      <c r="F358" s="207" t="s">
        <v>521</v>
      </c>
      <c r="G358" s="208" t="s">
        <v>135</v>
      </c>
      <c r="H358" s="209">
        <v>6</v>
      </c>
      <c r="I358" s="210"/>
      <c r="J358" s="211">
        <f>ROUND(I358*H358,2)</f>
        <v>0</v>
      </c>
      <c r="K358" s="207" t="s">
        <v>136</v>
      </c>
      <c r="L358" s="45"/>
      <c r="M358" s="212" t="s">
        <v>19</v>
      </c>
      <c r="N358" s="213" t="s">
        <v>46</v>
      </c>
      <c r="O358" s="85"/>
      <c r="P358" s="214">
        <f>O358*H358</f>
        <v>0</v>
      </c>
      <c r="Q358" s="214">
        <v>0.028538000000000001</v>
      </c>
      <c r="R358" s="214">
        <f>Q358*H358</f>
        <v>0.17122799999999999</v>
      </c>
      <c r="S358" s="214">
        <v>0</v>
      </c>
      <c r="T358" s="215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6" t="s">
        <v>137</v>
      </c>
      <c r="AT358" s="216" t="s">
        <v>132</v>
      </c>
      <c r="AU358" s="216" t="s">
        <v>86</v>
      </c>
      <c r="AY358" s="18" t="s">
        <v>129</v>
      </c>
      <c r="BE358" s="217">
        <f>IF(N358="základní",J358,0)</f>
        <v>0</v>
      </c>
      <c r="BF358" s="217">
        <f>IF(N358="snížená",J358,0)</f>
        <v>0</v>
      </c>
      <c r="BG358" s="217">
        <f>IF(N358="zákl. přenesená",J358,0)</f>
        <v>0</v>
      </c>
      <c r="BH358" s="217">
        <f>IF(N358="sníž. přenesená",J358,0)</f>
        <v>0</v>
      </c>
      <c r="BI358" s="217">
        <f>IF(N358="nulová",J358,0)</f>
        <v>0</v>
      </c>
      <c r="BJ358" s="18" t="s">
        <v>83</v>
      </c>
      <c r="BK358" s="217">
        <f>ROUND(I358*H358,2)</f>
        <v>0</v>
      </c>
      <c r="BL358" s="18" t="s">
        <v>137</v>
      </c>
      <c r="BM358" s="216" t="s">
        <v>522</v>
      </c>
    </row>
    <row r="359" s="2" customFormat="1">
      <c r="A359" s="39"/>
      <c r="B359" s="40"/>
      <c r="C359" s="41"/>
      <c r="D359" s="218" t="s">
        <v>139</v>
      </c>
      <c r="E359" s="41"/>
      <c r="F359" s="219" t="s">
        <v>523</v>
      </c>
      <c r="G359" s="41"/>
      <c r="H359" s="41"/>
      <c r="I359" s="220"/>
      <c r="J359" s="41"/>
      <c r="K359" s="41"/>
      <c r="L359" s="45"/>
      <c r="M359" s="221"/>
      <c r="N359" s="222"/>
      <c r="O359" s="85"/>
      <c r="P359" s="85"/>
      <c r="Q359" s="85"/>
      <c r="R359" s="85"/>
      <c r="S359" s="85"/>
      <c r="T359" s="86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139</v>
      </c>
      <c r="AU359" s="18" t="s">
        <v>86</v>
      </c>
    </row>
    <row r="360" s="2" customFormat="1" ht="16.5" customHeight="1">
      <c r="A360" s="39"/>
      <c r="B360" s="40"/>
      <c r="C360" s="258" t="s">
        <v>524</v>
      </c>
      <c r="D360" s="258" t="s">
        <v>200</v>
      </c>
      <c r="E360" s="259" t="s">
        <v>525</v>
      </c>
      <c r="F360" s="260" t="s">
        <v>526</v>
      </c>
      <c r="G360" s="261" t="s">
        <v>135</v>
      </c>
      <c r="H360" s="262">
        <v>1</v>
      </c>
      <c r="I360" s="263"/>
      <c r="J360" s="264">
        <f>ROUND(I360*H360,2)</f>
        <v>0</v>
      </c>
      <c r="K360" s="260" t="s">
        <v>19</v>
      </c>
      <c r="L360" s="265"/>
      <c r="M360" s="266" t="s">
        <v>19</v>
      </c>
      <c r="N360" s="267" t="s">
        <v>46</v>
      </c>
      <c r="O360" s="85"/>
      <c r="P360" s="214">
        <f>O360*H360</f>
        <v>0</v>
      </c>
      <c r="Q360" s="214">
        <v>2.1000000000000001</v>
      </c>
      <c r="R360" s="214">
        <f>Q360*H360</f>
        <v>2.1000000000000001</v>
      </c>
      <c r="S360" s="214">
        <v>0</v>
      </c>
      <c r="T360" s="215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16" t="s">
        <v>190</v>
      </c>
      <c r="AT360" s="216" t="s">
        <v>200</v>
      </c>
      <c r="AU360" s="216" t="s">
        <v>86</v>
      </c>
      <c r="AY360" s="18" t="s">
        <v>129</v>
      </c>
      <c r="BE360" s="217">
        <f>IF(N360="základní",J360,0)</f>
        <v>0</v>
      </c>
      <c r="BF360" s="217">
        <f>IF(N360="snížená",J360,0)</f>
        <v>0</v>
      </c>
      <c r="BG360" s="217">
        <f>IF(N360="zákl. přenesená",J360,0)</f>
        <v>0</v>
      </c>
      <c r="BH360" s="217">
        <f>IF(N360="sníž. přenesená",J360,0)</f>
        <v>0</v>
      </c>
      <c r="BI360" s="217">
        <f>IF(N360="nulová",J360,0)</f>
        <v>0</v>
      </c>
      <c r="BJ360" s="18" t="s">
        <v>83</v>
      </c>
      <c r="BK360" s="217">
        <f>ROUND(I360*H360,2)</f>
        <v>0</v>
      </c>
      <c r="BL360" s="18" t="s">
        <v>137</v>
      </c>
      <c r="BM360" s="216" t="s">
        <v>527</v>
      </c>
    </row>
    <row r="361" s="13" customFormat="1">
      <c r="A361" s="13"/>
      <c r="B361" s="223"/>
      <c r="C361" s="224"/>
      <c r="D361" s="225" t="s">
        <v>141</v>
      </c>
      <c r="E361" s="226" t="s">
        <v>19</v>
      </c>
      <c r="F361" s="227" t="s">
        <v>469</v>
      </c>
      <c r="G361" s="224"/>
      <c r="H361" s="228">
        <v>1</v>
      </c>
      <c r="I361" s="229"/>
      <c r="J361" s="224"/>
      <c r="K361" s="224"/>
      <c r="L361" s="230"/>
      <c r="M361" s="231"/>
      <c r="N361" s="232"/>
      <c r="O361" s="232"/>
      <c r="P361" s="232"/>
      <c r="Q361" s="232"/>
      <c r="R361" s="232"/>
      <c r="S361" s="232"/>
      <c r="T361" s="233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4" t="s">
        <v>141</v>
      </c>
      <c r="AU361" s="234" t="s">
        <v>86</v>
      </c>
      <c r="AV361" s="13" t="s">
        <v>86</v>
      </c>
      <c r="AW361" s="13" t="s">
        <v>37</v>
      </c>
      <c r="AX361" s="13" t="s">
        <v>83</v>
      </c>
      <c r="AY361" s="234" t="s">
        <v>129</v>
      </c>
    </row>
    <row r="362" s="2" customFormat="1" ht="24.15" customHeight="1">
      <c r="A362" s="39"/>
      <c r="B362" s="40"/>
      <c r="C362" s="258" t="s">
        <v>528</v>
      </c>
      <c r="D362" s="258" t="s">
        <v>200</v>
      </c>
      <c r="E362" s="259" t="s">
        <v>529</v>
      </c>
      <c r="F362" s="260" t="s">
        <v>530</v>
      </c>
      <c r="G362" s="261" t="s">
        <v>135</v>
      </c>
      <c r="H362" s="262">
        <v>1</v>
      </c>
      <c r="I362" s="263"/>
      <c r="J362" s="264">
        <f>ROUND(I362*H362,2)</f>
        <v>0</v>
      </c>
      <c r="K362" s="260" t="s">
        <v>19</v>
      </c>
      <c r="L362" s="265"/>
      <c r="M362" s="266" t="s">
        <v>19</v>
      </c>
      <c r="N362" s="267" t="s">
        <v>46</v>
      </c>
      <c r="O362" s="85"/>
      <c r="P362" s="214">
        <f>O362*H362</f>
        <v>0</v>
      </c>
      <c r="Q362" s="214">
        <v>2.1000000000000001</v>
      </c>
      <c r="R362" s="214">
        <f>Q362*H362</f>
        <v>2.1000000000000001</v>
      </c>
      <c r="S362" s="214">
        <v>0</v>
      </c>
      <c r="T362" s="215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16" t="s">
        <v>190</v>
      </c>
      <c r="AT362" s="216" t="s">
        <v>200</v>
      </c>
      <c r="AU362" s="216" t="s">
        <v>86</v>
      </c>
      <c r="AY362" s="18" t="s">
        <v>129</v>
      </c>
      <c r="BE362" s="217">
        <f>IF(N362="základní",J362,0)</f>
        <v>0</v>
      </c>
      <c r="BF362" s="217">
        <f>IF(N362="snížená",J362,0)</f>
        <v>0</v>
      </c>
      <c r="BG362" s="217">
        <f>IF(N362="zákl. přenesená",J362,0)</f>
        <v>0</v>
      </c>
      <c r="BH362" s="217">
        <f>IF(N362="sníž. přenesená",J362,0)</f>
        <v>0</v>
      </c>
      <c r="BI362" s="217">
        <f>IF(N362="nulová",J362,0)</f>
        <v>0</v>
      </c>
      <c r="BJ362" s="18" t="s">
        <v>83</v>
      </c>
      <c r="BK362" s="217">
        <f>ROUND(I362*H362,2)</f>
        <v>0</v>
      </c>
      <c r="BL362" s="18" t="s">
        <v>137</v>
      </c>
      <c r="BM362" s="216" t="s">
        <v>531</v>
      </c>
    </row>
    <row r="363" s="2" customFormat="1">
      <c r="A363" s="39"/>
      <c r="B363" s="40"/>
      <c r="C363" s="41"/>
      <c r="D363" s="225" t="s">
        <v>147</v>
      </c>
      <c r="E363" s="41"/>
      <c r="F363" s="235" t="s">
        <v>532</v>
      </c>
      <c r="G363" s="41"/>
      <c r="H363" s="41"/>
      <c r="I363" s="220"/>
      <c r="J363" s="41"/>
      <c r="K363" s="41"/>
      <c r="L363" s="45"/>
      <c r="M363" s="221"/>
      <c r="N363" s="222"/>
      <c r="O363" s="85"/>
      <c r="P363" s="85"/>
      <c r="Q363" s="85"/>
      <c r="R363" s="85"/>
      <c r="S363" s="85"/>
      <c r="T363" s="86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147</v>
      </c>
      <c r="AU363" s="18" t="s">
        <v>86</v>
      </c>
    </row>
    <row r="364" s="13" customFormat="1">
      <c r="A364" s="13"/>
      <c r="B364" s="223"/>
      <c r="C364" s="224"/>
      <c r="D364" s="225" t="s">
        <v>141</v>
      </c>
      <c r="E364" s="226" t="s">
        <v>19</v>
      </c>
      <c r="F364" s="227" t="s">
        <v>469</v>
      </c>
      <c r="G364" s="224"/>
      <c r="H364" s="228">
        <v>1</v>
      </c>
      <c r="I364" s="229"/>
      <c r="J364" s="224"/>
      <c r="K364" s="224"/>
      <c r="L364" s="230"/>
      <c r="M364" s="231"/>
      <c r="N364" s="232"/>
      <c r="O364" s="232"/>
      <c r="P364" s="232"/>
      <c r="Q364" s="232"/>
      <c r="R364" s="232"/>
      <c r="S364" s="232"/>
      <c r="T364" s="233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4" t="s">
        <v>141</v>
      </c>
      <c r="AU364" s="234" t="s">
        <v>86</v>
      </c>
      <c r="AV364" s="13" t="s">
        <v>86</v>
      </c>
      <c r="AW364" s="13" t="s">
        <v>37</v>
      </c>
      <c r="AX364" s="13" t="s">
        <v>83</v>
      </c>
      <c r="AY364" s="234" t="s">
        <v>129</v>
      </c>
    </row>
    <row r="365" s="2" customFormat="1" ht="24.15" customHeight="1">
      <c r="A365" s="39"/>
      <c r="B365" s="40"/>
      <c r="C365" s="258" t="s">
        <v>533</v>
      </c>
      <c r="D365" s="258" t="s">
        <v>200</v>
      </c>
      <c r="E365" s="259" t="s">
        <v>534</v>
      </c>
      <c r="F365" s="260" t="s">
        <v>535</v>
      </c>
      <c r="G365" s="261" t="s">
        <v>135</v>
      </c>
      <c r="H365" s="262">
        <v>2</v>
      </c>
      <c r="I365" s="263"/>
      <c r="J365" s="264">
        <f>ROUND(I365*H365,2)</f>
        <v>0</v>
      </c>
      <c r="K365" s="260" t="s">
        <v>19</v>
      </c>
      <c r="L365" s="265"/>
      <c r="M365" s="266" t="s">
        <v>19</v>
      </c>
      <c r="N365" s="267" t="s">
        <v>46</v>
      </c>
      <c r="O365" s="85"/>
      <c r="P365" s="214">
        <f>O365*H365</f>
        <v>0</v>
      </c>
      <c r="Q365" s="214">
        <v>4.2000000000000002</v>
      </c>
      <c r="R365" s="214">
        <f>Q365*H365</f>
        <v>8.4000000000000004</v>
      </c>
      <c r="S365" s="214">
        <v>0</v>
      </c>
      <c r="T365" s="215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6" t="s">
        <v>190</v>
      </c>
      <c r="AT365" s="216" t="s">
        <v>200</v>
      </c>
      <c r="AU365" s="216" t="s">
        <v>86</v>
      </c>
      <c r="AY365" s="18" t="s">
        <v>129</v>
      </c>
      <c r="BE365" s="217">
        <f>IF(N365="základní",J365,0)</f>
        <v>0</v>
      </c>
      <c r="BF365" s="217">
        <f>IF(N365="snížená",J365,0)</f>
        <v>0</v>
      </c>
      <c r="BG365" s="217">
        <f>IF(N365="zákl. přenesená",J365,0)</f>
        <v>0</v>
      </c>
      <c r="BH365" s="217">
        <f>IF(N365="sníž. přenesená",J365,0)</f>
        <v>0</v>
      </c>
      <c r="BI365" s="217">
        <f>IF(N365="nulová",J365,0)</f>
        <v>0</v>
      </c>
      <c r="BJ365" s="18" t="s">
        <v>83</v>
      </c>
      <c r="BK365" s="217">
        <f>ROUND(I365*H365,2)</f>
        <v>0</v>
      </c>
      <c r="BL365" s="18" t="s">
        <v>137</v>
      </c>
      <c r="BM365" s="216" t="s">
        <v>536</v>
      </c>
    </row>
    <row r="366" s="13" customFormat="1">
      <c r="A366" s="13"/>
      <c r="B366" s="223"/>
      <c r="C366" s="224"/>
      <c r="D366" s="225" t="s">
        <v>141</v>
      </c>
      <c r="E366" s="226" t="s">
        <v>19</v>
      </c>
      <c r="F366" s="227" t="s">
        <v>499</v>
      </c>
      <c r="G366" s="224"/>
      <c r="H366" s="228">
        <v>2</v>
      </c>
      <c r="I366" s="229"/>
      <c r="J366" s="224"/>
      <c r="K366" s="224"/>
      <c r="L366" s="230"/>
      <c r="M366" s="231"/>
      <c r="N366" s="232"/>
      <c r="O366" s="232"/>
      <c r="P366" s="232"/>
      <c r="Q366" s="232"/>
      <c r="R366" s="232"/>
      <c r="S366" s="232"/>
      <c r="T366" s="233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34" t="s">
        <v>141</v>
      </c>
      <c r="AU366" s="234" t="s">
        <v>86</v>
      </c>
      <c r="AV366" s="13" t="s">
        <v>86</v>
      </c>
      <c r="AW366" s="13" t="s">
        <v>37</v>
      </c>
      <c r="AX366" s="13" t="s">
        <v>83</v>
      </c>
      <c r="AY366" s="234" t="s">
        <v>129</v>
      </c>
    </row>
    <row r="367" s="2" customFormat="1" ht="24.15" customHeight="1">
      <c r="A367" s="39"/>
      <c r="B367" s="40"/>
      <c r="C367" s="258" t="s">
        <v>537</v>
      </c>
      <c r="D367" s="258" t="s">
        <v>200</v>
      </c>
      <c r="E367" s="259" t="s">
        <v>538</v>
      </c>
      <c r="F367" s="260" t="s">
        <v>539</v>
      </c>
      <c r="G367" s="261" t="s">
        <v>135</v>
      </c>
      <c r="H367" s="262">
        <v>1</v>
      </c>
      <c r="I367" s="263"/>
      <c r="J367" s="264">
        <f>ROUND(I367*H367,2)</f>
        <v>0</v>
      </c>
      <c r="K367" s="260" t="s">
        <v>19</v>
      </c>
      <c r="L367" s="265"/>
      <c r="M367" s="266" t="s">
        <v>19</v>
      </c>
      <c r="N367" s="267" t="s">
        <v>46</v>
      </c>
      <c r="O367" s="85"/>
      <c r="P367" s="214">
        <f>O367*H367</f>
        <v>0</v>
      </c>
      <c r="Q367" s="214">
        <v>4.2000000000000002</v>
      </c>
      <c r="R367" s="214">
        <f>Q367*H367</f>
        <v>4.2000000000000002</v>
      </c>
      <c r="S367" s="214">
        <v>0</v>
      </c>
      <c r="T367" s="215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6" t="s">
        <v>190</v>
      </c>
      <c r="AT367" s="216" t="s">
        <v>200</v>
      </c>
      <c r="AU367" s="216" t="s">
        <v>86</v>
      </c>
      <c r="AY367" s="18" t="s">
        <v>129</v>
      </c>
      <c r="BE367" s="217">
        <f>IF(N367="základní",J367,0)</f>
        <v>0</v>
      </c>
      <c r="BF367" s="217">
        <f>IF(N367="snížená",J367,0)</f>
        <v>0</v>
      </c>
      <c r="BG367" s="217">
        <f>IF(N367="zákl. přenesená",J367,0)</f>
        <v>0</v>
      </c>
      <c r="BH367" s="217">
        <f>IF(N367="sníž. přenesená",J367,0)</f>
        <v>0</v>
      </c>
      <c r="BI367" s="217">
        <f>IF(N367="nulová",J367,0)</f>
        <v>0</v>
      </c>
      <c r="BJ367" s="18" t="s">
        <v>83</v>
      </c>
      <c r="BK367" s="217">
        <f>ROUND(I367*H367,2)</f>
        <v>0</v>
      </c>
      <c r="BL367" s="18" t="s">
        <v>137</v>
      </c>
      <c r="BM367" s="216" t="s">
        <v>540</v>
      </c>
    </row>
    <row r="368" s="13" customFormat="1">
      <c r="A368" s="13"/>
      <c r="B368" s="223"/>
      <c r="C368" s="224"/>
      <c r="D368" s="225" t="s">
        <v>141</v>
      </c>
      <c r="E368" s="226" t="s">
        <v>19</v>
      </c>
      <c r="F368" s="227" t="s">
        <v>469</v>
      </c>
      <c r="G368" s="224"/>
      <c r="H368" s="228">
        <v>1</v>
      </c>
      <c r="I368" s="229"/>
      <c r="J368" s="224"/>
      <c r="K368" s="224"/>
      <c r="L368" s="230"/>
      <c r="M368" s="231"/>
      <c r="N368" s="232"/>
      <c r="O368" s="232"/>
      <c r="P368" s="232"/>
      <c r="Q368" s="232"/>
      <c r="R368" s="232"/>
      <c r="S368" s="232"/>
      <c r="T368" s="23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4" t="s">
        <v>141</v>
      </c>
      <c r="AU368" s="234" t="s">
        <v>86</v>
      </c>
      <c r="AV368" s="13" t="s">
        <v>86</v>
      </c>
      <c r="AW368" s="13" t="s">
        <v>37</v>
      </c>
      <c r="AX368" s="13" t="s">
        <v>83</v>
      </c>
      <c r="AY368" s="234" t="s">
        <v>129</v>
      </c>
    </row>
    <row r="369" s="2" customFormat="1" ht="24.15" customHeight="1">
      <c r="A369" s="39"/>
      <c r="B369" s="40"/>
      <c r="C369" s="258" t="s">
        <v>361</v>
      </c>
      <c r="D369" s="258" t="s">
        <v>200</v>
      </c>
      <c r="E369" s="259" t="s">
        <v>541</v>
      </c>
      <c r="F369" s="260" t="s">
        <v>542</v>
      </c>
      <c r="G369" s="261" t="s">
        <v>135</v>
      </c>
      <c r="H369" s="262">
        <v>1</v>
      </c>
      <c r="I369" s="263"/>
      <c r="J369" s="264">
        <f>ROUND(I369*H369,2)</f>
        <v>0</v>
      </c>
      <c r="K369" s="260" t="s">
        <v>19</v>
      </c>
      <c r="L369" s="265"/>
      <c r="M369" s="266" t="s">
        <v>19</v>
      </c>
      <c r="N369" s="267" t="s">
        <v>46</v>
      </c>
      <c r="O369" s="85"/>
      <c r="P369" s="214">
        <f>O369*H369</f>
        <v>0</v>
      </c>
      <c r="Q369" s="214">
        <v>4.2000000000000002</v>
      </c>
      <c r="R369" s="214">
        <f>Q369*H369</f>
        <v>4.2000000000000002</v>
      </c>
      <c r="S369" s="214">
        <v>0</v>
      </c>
      <c r="T369" s="215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6" t="s">
        <v>190</v>
      </c>
      <c r="AT369" s="216" t="s">
        <v>200</v>
      </c>
      <c r="AU369" s="216" t="s">
        <v>86</v>
      </c>
      <c r="AY369" s="18" t="s">
        <v>129</v>
      </c>
      <c r="BE369" s="217">
        <f>IF(N369="základní",J369,0)</f>
        <v>0</v>
      </c>
      <c r="BF369" s="217">
        <f>IF(N369="snížená",J369,0)</f>
        <v>0</v>
      </c>
      <c r="BG369" s="217">
        <f>IF(N369="zákl. přenesená",J369,0)</f>
        <v>0</v>
      </c>
      <c r="BH369" s="217">
        <f>IF(N369="sníž. přenesená",J369,0)</f>
        <v>0</v>
      </c>
      <c r="BI369" s="217">
        <f>IF(N369="nulová",J369,0)</f>
        <v>0</v>
      </c>
      <c r="BJ369" s="18" t="s">
        <v>83</v>
      </c>
      <c r="BK369" s="217">
        <f>ROUND(I369*H369,2)</f>
        <v>0</v>
      </c>
      <c r="BL369" s="18" t="s">
        <v>137</v>
      </c>
      <c r="BM369" s="216" t="s">
        <v>543</v>
      </c>
    </row>
    <row r="370" s="13" customFormat="1">
      <c r="A370" s="13"/>
      <c r="B370" s="223"/>
      <c r="C370" s="224"/>
      <c r="D370" s="225" t="s">
        <v>141</v>
      </c>
      <c r="E370" s="226" t="s">
        <v>19</v>
      </c>
      <c r="F370" s="227" t="s">
        <v>469</v>
      </c>
      <c r="G370" s="224"/>
      <c r="H370" s="228">
        <v>1</v>
      </c>
      <c r="I370" s="229"/>
      <c r="J370" s="224"/>
      <c r="K370" s="224"/>
      <c r="L370" s="230"/>
      <c r="M370" s="231"/>
      <c r="N370" s="232"/>
      <c r="O370" s="232"/>
      <c r="P370" s="232"/>
      <c r="Q370" s="232"/>
      <c r="R370" s="232"/>
      <c r="S370" s="232"/>
      <c r="T370" s="23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34" t="s">
        <v>141</v>
      </c>
      <c r="AU370" s="234" t="s">
        <v>86</v>
      </c>
      <c r="AV370" s="13" t="s">
        <v>86</v>
      </c>
      <c r="AW370" s="13" t="s">
        <v>37</v>
      </c>
      <c r="AX370" s="13" t="s">
        <v>83</v>
      </c>
      <c r="AY370" s="234" t="s">
        <v>129</v>
      </c>
    </row>
    <row r="371" s="2" customFormat="1" ht="16.5" customHeight="1">
      <c r="A371" s="39"/>
      <c r="B371" s="40"/>
      <c r="C371" s="258" t="s">
        <v>544</v>
      </c>
      <c r="D371" s="258" t="s">
        <v>200</v>
      </c>
      <c r="E371" s="259" t="s">
        <v>545</v>
      </c>
      <c r="F371" s="260" t="s">
        <v>546</v>
      </c>
      <c r="G371" s="261" t="s">
        <v>135</v>
      </c>
      <c r="H371" s="262">
        <v>8</v>
      </c>
      <c r="I371" s="263"/>
      <c r="J371" s="264">
        <f>ROUND(I371*H371,2)</f>
        <v>0</v>
      </c>
      <c r="K371" s="260" t="s">
        <v>136</v>
      </c>
      <c r="L371" s="265"/>
      <c r="M371" s="266" t="s">
        <v>19</v>
      </c>
      <c r="N371" s="267" t="s">
        <v>46</v>
      </c>
      <c r="O371" s="85"/>
      <c r="P371" s="214">
        <f>O371*H371</f>
        <v>0</v>
      </c>
      <c r="Q371" s="214">
        <v>0.002</v>
      </c>
      <c r="R371" s="214">
        <f>Q371*H371</f>
        <v>0.016</v>
      </c>
      <c r="S371" s="214">
        <v>0</v>
      </c>
      <c r="T371" s="215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6" t="s">
        <v>190</v>
      </c>
      <c r="AT371" s="216" t="s">
        <v>200</v>
      </c>
      <c r="AU371" s="216" t="s">
        <v>86</v>
      </c>
      <c r="AY371" s="18" t="s">
        <v>129</v>
      </c>
      <c r="BE371" s="217">
        <f>IF(N371="základní",J371,0)</f>
        <v>0</v>
      </c>
      <c r="BF371" s="217">
        <f>IF(N371="snížená",J371,0)</f>
        <v>0</v>
      </c>
      <c r="BG371" s="217">
        <f>IF(N371="zákl. přenesená",J371,0)</f>
        <v>0</v>
      </c>
      <c r="BH371" s="217">
        <f>IF(N371="sníž. přenesená",J371,0)</f>
        <v>0</v>
      </c>
      <c r="BI371" s="217">
        <f>IF(N371="nulová",J371,0)</f>
        <v>0</v>
      </c>
      <c r="BJ371" s="18" t="s">
        <v>83</v>
      </c>
      <c r="BK371" s="217">
        <f>ROUND(I371*H371,2)</f>
        <v>0</v>
      </c>
      <c r="BL371" s="18" t="s">
        <v>137</v>
      </c>
      <c r="BM371" s="216" t="s">
        <v>547</v>
      </c>
    </row>
    <row r="372" s="2" customFormat="1">
      <c r="A372" s="39"/>
      <c r="B372" s="40"/>
      <c r="C372" s="41"/>
      <c r="D372" s="218" t="s">
        <v>139</v>
      </c>
      <c r="E372" s="41"/>
      <c r="F372" s="219" t="s">
        <v>548</v>
      </c>
      <c r="G372" s="41"/>
      <c r="H372" s="41"/>
      <c r="I372" s="220"/>
      <c r="J372" s="41"/>
      <c r="K372" s="41"/>
      <c r="L372" s="45"/>
      <c r="M372" s="221"/>
      <c r="N372" s="222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139</v>
      </c>
      <c r="AU372" s="18" t="s">
        <v>86</v>
      </c>
    </row>
    <row r="373" s="13" customFormat="1">
      <c r="A373" s="13"/>
      <c r="B373" s="223"/>
      <c r="C373" s="224"/>
      <c r="D373" s="225" t="s">
        <v>141</v>
      </c>
      <c r="E373" s="226" t="s">
        <v>19</v>
      </c>
      <c r="F373" s="227" t="s">
        <v>549</v>
      </c>
      <c r="G373" s="224"/>
      <c r="H373" s="228">
        <v>8</v>
      </c>
      <c r="I373" s="229"/>
      <c r="J373" s="224"/>
      <c r="K373" s="224"/>
      <c r="L373" s="230"/>
      <c r="M373" s="231"/>
      <c r="N373" s="232"/>
      <c r="O373" s="232"/>
      <c r="P373" s="232"/>
      <c r="Q373" s="232"/>
      <c r="R373" s="232"/>
      <c r="S373" s="232"/>
      <c r="T373" s="233"/>
      <c r="U373" s="13"/>
      <c r="V373" s="13"/>
      <c r="W373" s="13"/>
      <c r="X373" s="13"/>
      <c r="Y373" s="13"/>
      <c r="Z373" s="13"/>
      <c r="AA373" s="13"/>
      <c r="AB373" s="13"/>
      <c r="AC373" s="13"/>
      <c r="AD373" s="13"/>
      <c r="AE373" s="13"/>
      <c r="AT373" s="234" t="s">
        <v>141</v>
      </c>
      <c r="AU373" s="234" t="s">
        <v>86</v>
      </c>
      <c r="AV373" s="13" t="s">
        <v>86</v>
      </c>
      <c r="AW373" s="13" t="s">
        <v>37</v>
      </c>
      <c r="AX373" s="13" t="s">
        <v>83</v>
      </c>
      <c r="AY373" s="234" t="s">
        <v>129</v>
      </c>
    </row>
    <row r="374" s="2" customFormat="1" ht="16.5" customHeight="1">
      <c r="A374" s="39"/>
      <c r="B374" s="40"/>
      <c r="C374" s="258" t="s">
        <v>550</v>
      </c>
      <c r="D374" s="258" t="s">
        <v>200</v>
      </c>
      <c r="E374" s="259" t="s">
        <v>551</v>
      </c>
      <c r="F374" s="260" t="s">
        <v>552</v>
      </c>
      <c r="G374" s="261" t="s">
        <v>135</v>
      </c>
      <c r="H374" s="262">
        <v>5</v>
      </c>
      <c r="I374" s="263"/>
      <c r="J374" s="264">
        <f>ROUND(I374*H374,2)</f>
        <v>0</v>
      </c>
      <c r="K374" s="260" t="s">
        <v>136</v>
      </c>
      <c r="L374" s="265"/>
      <c r="M374" s="266" t="s">
        <v>19</v>
      </c>
      <c r="N374" s="267" t="s">
        <v>46</v>
      </c>
      <c r="O374" s="85"/>
      <c r="P374" s="214">
        <f>O374*H374</f>
        <v>0</v>
      </c>
      <c r="Q374" s="214">
        <v>0.0040000000000000001</v>
      </c>
      <c r="R374" s="214">
        <f>Q374*H374</f>
        <v>0.02</v>
      </c>
      <c r="S374" s="214">
        <v>0</v>
      </c>
      <c r="T374" s="215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6" t="s">
        <v>190</v>
      </c>
      <c r="AT374" s="216" t="s">
        <v>200</v>
      </c>
      <c r="AU374" s="216" t="s">
        <v>86</v>
      </c>
      <c r="AY374" s="18" t="s">
        <v>129</v>
      </c>
      <c r="BE374" s="217">
        <f>IF(N374="základní",J374,0)</f>
        <v>0</v>
      </c>
      <c r="BF374" s="217">
        <f>IF(N374="snížená",J374,0)</f>
        <v>0</v>
      </c>
      <c r="BG374" s="217">
        <f>IF(N374="zákl. přenesená",J374,0)</f>
        <v>0</v>
      </c>
      <c r="BH374" s="217">
        <f>IF(N374="sníž. přenesená",J374,0)</f>
        <v>0</v>
      </c>
      <c r="BI374" s="217">
        <f>IF(N374="nulová",J374,0)</f>
        <v>0</v>
      </c>
      <c r="BJ374" s="18" t="s">
        <v>83</v>
      </c>
      <c r="BK374" s="217">
        <f>ROUND(I374*H374,2)</f>
        <v>0</v>
      </c>
      <c r="BL374" s="18" t="s">
        <v>137</v>
      </c>
      <c r="BM374" s="216" t="s">
        <v>553</v>
      </c>
    </row>
    <row r="375" s="2" customFormat="1">
      <c r="A375" s="39"/>
      <c r="B375" s="40"/>
      <c r="C375" s="41"/>
      <c r="D375" s="218" t="s">
        <v>139</v>
      </c>
      <c r="E375" s="41"/>
      <c r="F375" s="219" t="s">
        <v>554</v>
      </c>
      <c r="G375" s="41"/>
      <c r="H375" s="41"/>
      <c r="I375" s="220"/>
      <c r="J375" s="41"/>
      <c r="K375" s="41"/>
      <c r="L375" s="45"/>
      <c r="M375" s="221"/>
      <c r="N375" s="222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139</v>
      </c>
      <c r="AU375" s="18" t="s">
        <v>86</v>
      </c>
    </row>
    <row r="376" s="13" customFormat="1">
      <c r="A376" s="13"/>
      <c r="B376" s="223"/>
      <c r="C376" s="224"/>
      <c r="D376" s="225" t="s">
        <v>141</v>
      </c>
      <c r="E376" s="226" t="s">
        <v>19</v>
      </c>
      <c r="F376" s="227" t="s">
        <v>555</v>
      </c>
      <c r="G376" s="224"/>
      <c r="H376" s="228">
        <v>5</v>
      </c>
      <c r="I376" s="229"/>
      <c r="J376" s="224"/>
      <c r="K376" s="224"/>
      <c r="L376" s="230"/>
      <c r="M376" s="231"/>
      <c r="N376" s="232"/>
      <c r="O376" s="232"/>
      <c r="P376" s="232"/>
      <c r="Q376" s="232"/>
      <c r="R376" s="232"/>
      <c r="S376" s="232"/>
      <c r="T376" s="23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34" t="s">
        <v>141</v>
      </c>
      <c r="AU376" s="234" t="s">
        <v>86</v>
      </c>
      <c r="AV376" s="13" t="s">
        <v>86</v>
      </c>
      <c r="AW376" s="13" t="s">
        <v>37</v>
      </c>
      <c r="AX376" s="13" t="s">
        <v>83</v>
      </c>
      <c r="AY376" s="234" t="s">
        <v>129</v>
      </c>
    </row>
    <row r="377" s="2" customFormat="1" ht="24.15" customHeight="1">
      <c r="A377" s="39"/>
      <c r="B377" s="40"/>
      <c r="C377" s="205" t="s">
        <v>556</v>
      </c>
      <c r="D377" s="205" t="s">
        <v>132</v>
      </c>
      <c r="E377" s="206" t="s">
        <v>557</v>
      </c>
      <c r="F377" s="207" t="s">
        <v>558</v>
      </c>
      <c r="G377" s="208" t="s">
        <v>394</v>
      </c>
      <c r="H377" s="209">
        <v>22.263000000000002</v>
      </c>
      <c r="I377" s="210"/>
      <c r="J377" s="211">
        <f>ROUND(I377*H377,2)</f>
        <v>0</v>
      </c>
      <c r="K377" s="207" t="s">
        <v>136</v>
      </c>
      <c r="L377" s="45"/>
      <c r="M377" s="212" t="s">
        <v>19</v>
      </c>
      <c r="N377" s="213" t="s">
        <v>46</v>
      </c>
      <c r="O377" s="85"/>
      <c r="P377" s="214">
        <f>O377*H377</f>
        <v>0</v>
      </c>
      <c r="Q377" s="214">
        <v>7.7399999999999998E-05</v>
      </c>
      <c r="R377" s="214">
        <f>Q377*H377</f>
        <v>0.0017231562000000001</v>
      </c>
      <c r="S377" s="214">
        <v>0</v>
      </c>
      <c r="T377" s="215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16" t="s">
        <v>137</v>
      </c>
      <c r="AT377" s="216" t="s">
        <v>132</v>
      </c>
      <c r="AU377" s="216" t="s">
        <v>86</v>
      </c>
      <c r="AY377" s="18" t="s">
        <v>129</v>
      </c>
      <c r="BE377" s="217">
        <f>IF(N377="základní",J377,0)</f>
        <v>0</v>
      </c>
      <c r="BF377" s="217">
        <f>IF(N377="snížená",J377,0)</f>
        <v>0</v>
      </c>
      <c r="BG377" s="217">
        <f>IF(N377="zákl. přenesená",J377,0)</f>
        <v>0</v>
      </c>
      <c r="BH377" s="217">
        <f>IF(N377="sníž. přenesená",J377,0)</f>
        <v>0</v>
      </c>
      <c r="BI377" s="217">
        <f>IF(N377="nulová",J377,0)</f>
        <v>0</v>
      </c>
      <c r="BJ377" s="18" t="s">
        <v>83</v>
      </c>
      <c r="BK377" s="217">
        <f>ROUND(I377*H377,2)</f>
        <v>0</v>
      </c>
      <c r="BL377" s="18" t="s">
        <v>137</v>
      </c>
      <c r="BM377" s="216" t="s">
        <v>559</v>
      </c>
    </row>
    <row r="378" s="2" customFormat="1">
      <c r="A378" s="39"/>
      <c r="B378" s="40"/>
      <c r="C378" s="41"/>
      <c r="D378" s="218" t="s">
        <v>139</v>
      </c>
      <c r="E378" s="41"/>
      <c r="F378" s="219" t="s">
        <v>560</v>
      </c>
      <c r="G378" s="41"/>
      <c r="H378" s="41"/>
      <c r="I378" s="220"/>
      <c r="J378" s="41"/>
      <c r="K378" s="41"/>
      <c r="L378" s="45"/>
      <c r="M378" s="221"/>
      <c r="N378" s="222"/>
      <c r="O378" s="85"/>
      <c r="P378" s="85"/>
      <c r="Q378" s="85"/>
      <c r="R378" s="85"/>
      <c r="S378" s="85"/>
      <c r="T378" s="86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139</v>
      </c>
      <c r="AU378" s="18" t="s">
        <v>86</v>
      </c>
    </row>
    <row r="379" s="13" customFormat="1">
      <c r="A379" s="13"/>
      <c r="B379" s="223"/>
      <c r="C379" s="224"/>
      <c r="D379" s="225" t="s">
        <v>141</v>
      </c>
      <c r="E379" s="226" t="s">
        <v>19</v>
      </c>
      <c r="F379" s="227" t="s">
        <v>561</v>
      </c>
      <c r="G379" s="224"/>
      <c r="H379" s="228">
        <v>6.1230000000000002</v>
      </c>
      <c r="I379" s="229"/>
      <c r="J379" s="224"/>
      <c r="K379" s="224"/>
      <c r="L379" s="230"/>
      <c r="M379" s="231"/>
      <c r="N379" s="232"/>
      <c r="O379" s="232"/>
      <c r="P379" s="232"/>
      <c r="Q379" s="232"/>
      <c r="R379" s="232"/>
      <c r="S379" s="232"/>
      <c r="T379" s="233"/>
      <c r="U379" s="13"/>
      <c r="V379" s="13"/>
      <c r="W379" s="13"/>
      <c r="X379" s="13"/>
      <c r="Y379" s="13"/>
      <c r="Z379" s="13"/>
      <c r="AA379" s="13"/>
      <c r="AB379" s="13"/>
      <c r="AC379" s="13"/>
      <c r="AD379" s="13"/>
      <c r="AE379" s="13"/>
      <c r="AT379" s="234" t="s">
        <v>141</v>
      </c>
      <c r="AU379" s="234" t="s">
        <v>86</v>
      </c>
      <c r="AV379" s="13" t="s">
        <v>86</v>
      </c>
      <c r="AW379" s="13" t="s">
        <v>37</v>
      </c>
      <c r="AX379" s="13" t="s">
        <v>75</v>
      </c>
      <c r="AY379" s="234" t="s">
        <v>129</v>
      </c>
    </row>
    <row r="380" s="13" customFormat="1">
      <c r="A380" s="13"/>
      <c r="B380" s="223"/>
      <c r="C380" s="224"/>
      <c r="D380" s="225" t="s">
        <v>141</v>
      </c>
      <c r="E380" s="226" t="s">
        <v>19</v>
      </c>
      <c r="F380" s="227" t="s">
        <v>562</v>
      </c>
      <c r="G380" s="224"/>
      <c r="H380" s="228">
        <v>6.1230000000000002</v>
      </c>
      <c r="I380" s="229"/>
      <c r="J380" s="224"/>
      <c r="K380" s="224"/>
      <c r="L380" s="230"/>
      <c r="M380" s="231"/>
      <c r="N380" s="232"/>
      <c r="O380" s="232"/>
      <c r="P380" s="232"/>
      <c r="Q380" s="232"/>
      <c r="R380" s="232"/>
      <c r="S380" s="232"/>
      <c r="T380" s="233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34" t="s">
        <v>141</v>
      </c>
      <c r="AU380" s="234" t="s">
        <v>86</v>
      </c>
      <c r="AV380" s="13" t="s">
        <v>86</v>
      </c>
      <c r="AW380" s="13" t="s">
        <v>37</v>
      </c>
      <c r="AX380" s="13" t="s">
        <v>75</v>
      </c>
      <c r="AY380" s="234" t="s">
        <v>129</v>
      </c>
    </row>
    <row r="381" s="13" customFormat="1">
      <c r="A381" s="13"/>
      <c r="B381" s="223"/>
      <c r="C381" s="224"/>
      <c r="D381" s="225" t="s">
        <v>141</v>
      </c>
      <c r="E381" s="226" t="s">
        <v>19</v>
      </c>
      <c r="F381" s="227" t="s">
        <v>563</v>
      </c>
      <c r="G381" s="224"/>
      <c r="H381" s="228">
        <v>6.1230000000000002</v>
      </c>
      <c r="I381" s="229"/>
      <c r="J381" s="224"/>
      <c r="K381" s="224"/>
      <c r="L381" s="230"/>
      <c r="M381" s="231"/>
      <c r="N381" s="232"/>
      <c r="O381" s="232"/>
      <c r="P381" s="232"/>
      <c r="Q381" s="232"/>
      <c r="R381" s="232"/>
      <c r="S381" s="232"/>
      <c r="T381" s="233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4" t="s">
        <v>141</v>
      </c>
      <c r="AU381" s="234" t="s">
        <v>86</v>
      </c>
      <c r="AV381" s="13" t="s">
        <v>86</v>
      </c>
      <c r="AW381" s="13" t="s">
        <v>37</v>
      </c>
      <c r="AX381" s="13" t="s">
        <v>75</v>
      </c>
      <c r="AY381" s="234" t="s">
        <v>129</v>
      </c>
    </row>
    <row r="382" s="13" customFormat="1">
      <c r="A382" s="13"/>
      <c r="B382" s="223"/>
      <c r="C382" s="224"/>
      <c r="D382" s="225" t="s">
        <v>141</v>
      </c>
      <c r="E382" s="226" t="s">
        <v>19</v>
      </c>
      <c r="F382" s="227" t="s">
        <v>564</v>
      </c>
      <c r="G382" s="224"/>
      <c r="H382" s="228">
        <v>3.8940000000000001</v>
      </c>
      <c r="I382" s="229"/>
      <c r="J382" s="224"/>
      <c r="K382" s="224"/>
      <c r="L382" s="230"/>
      <c r="M382" s="231"/>
      <c r="N382" s="232"/>
      <c r="O382" s="232"/>
      <c r="P382" s="232"/>
      <c r="Q382" s="232"/>
      <c r="R382" s="232"/>
      <c r="S382" s="232"/>
      <c r="T382" s="23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34" t="s">
        <v>141</v>
      </c>
      <c r="AU382" s="234" t="s">
        <v>86</v>
      </c>
      <c r="AV382" s="13" t="s">
        <v>86</v>
      </c>
      <c r="AW382" s="13" t="s">
        <v>37</v>
      </c>
      <c r="AX382" s="13" t="s">
        <v>75</v>
      </c>
      <c r="AY382" s="234" t="s">
        <v>129</v>
      </c>
    </row>
    <row r="383" s="14" customFormat="1">
      <c r="A383" s="14"/>
      <c r="B383" s="236"/>
      <c r="C383" s="237"/>
      <c r="D383" s="225" t="s">
        <v>141</v>
      </c>
      <c r="E383" s="238" t="s">
        <v>19</v>
      </c>
      <c r="F383" s="239" t="s">
        <v>168</v>
      </c>
      <c r="G383" s="237"/>
      <c r="H383" s="240">
        <v>22.263000000000002</v>
      </c>
      <c r="I383" s="241"/>
      <c r="J383" s="237"/>
      <c r="K383" s="237"/>
      <c r="L383" s="242"/>
      <c r="M383" s="243"/>
      <c r="N383" s="244"/>
      <c r="O383" s="244"/>
      <c r="P383" s="244"/>
      <c r="Q383" s="244"/>
      <c r="R383" s="244"/>
      <c r="S383" s="244"/>
      <c r="T383" s="245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46" t="s">
        <v>141</v>
      </c>
      <c r="AU383" s="246" t="s">
        <v>86</v>
      </c>
      <c r="AV383" s="14" t="s">
        <v>137</v>
      </c>
      <c r="AW383" s="14" t="s">
        <v>37</v>
      </c>
      <c r="AX383" s="14" t="s">
        <v>83</v>
      </c>
      <c r="AY383" s="246" t="s">
        <v>129</v>
      </c>
    </row>
    <row r="384" s="12" customFormat="1" ht="22.8" customHeight="1">
      <c r="A384" s="12"/>
      <c r="B384" s="189"/>
      <c r="C384" s="190"/>
      <c r="D384" s="191" t="s">
        <v>74</v>
      </c>
      <c r="E384" s="203" t="s">
        <v>565</v>
      </c>
      <c r="F384" s="203" t="s">
        <v>566</v>
      </c>
      <c r="G384" s="190"/>
      <c r="H384" s="190"/>
      <c r="I384" s="193"/>
      <c r="J384" s="204">
        <f>BK384</f>
        <v>0</v>
      </c>
      <c r="K384" s="190"/>
      <c r="L384" s="195"/>
      <c r="M384" s="196"/>
      <c r="N384" s="197"/>
      <c r="O384" s="197"/>
      <c r="P384" s="198">
        <f>SUM(P385:P396)</f>
        <v>0</v>
      </c>
      <c r="Q384" s="197"/>
      <c r="R384" s="198">
        <f>SUM(R385:R396)</f>
        <v>0.0061666500000000001</v>
      </c>
      <c r="S384" s="197"/>
      <c r="T384" s="199">
        <f>SUM(T385:T396)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00" t="s">
        <v>83</v>
      </c>
      <c r="AT384" s="201" t="s">
        <v>74</v>
      </c>
      <c r="AU384" s="201" t="s">
        <v>83</v>
      </c>
      <c r="AY384" s="200" t="s">
        <v>129</v>
      </c>
      <c r="BK384" s="202">
        <f>SUM(BK385:BK396)</f>
        <v>0</v>
      </c>
    </row>
    <row r="385" s="2" customFormat="1" ht="16.5" customHeight="1">
      <c r="A385" s="39"/>
      <c r="B385" s="40"/>
      <c r="C385" s="205" t="s">
        <v>567</v>
      </c>
      <c r="D385" s="205" t="s">
        <v>132</v>
      </c>
      <c r="E385" s="206" t="s">
        <v>568</v>
      </c>
      <c r="F385" s="207" t="s">
        <v>569</v>
      </c>
      <c r="G385" s="208" t="s">
        <v>394</v>
      </c>
      <c r="H385" s="209">
        <v>83.900000000000006</v>
      </c>
      <c r="I385" s="210"/>
      <c r="J385" s="211">
        <f>ROUND(I385*H385,2)</f>
        <v>0</v>
      </c>
      <c r="K385" s="207" t="s">
        <v>136</v>
      </c>
      <c r="L385" s="45"/>
      <c r="M385" s="212" t="s">
        <v>19</v>
      </c>
      <c r="N385" s="213" t="s">
        <v>46</v>
      </c>
      <c r="O385" s="85"/>
      <c r="P385" s="214">
        <f>O385*H385</f>
        <v>0</v>
      </c>
      <c r="Q385" s="214">
        <v>0</v>
      </c>
      <c r="R385" s="214">
        <f>Q385*H385</f>
        <v>0</v>
      </c>
      <c r="S385" s="214">
        <v>0</v>
      </c>
      <c r="T385" s="215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16" t="s">
        <v>137</v>
      </c>
      <c r="AT385" s="216" t="s">
        <v>132</v>
      </c>
      <c r="AU385" s="216" t="s">
        <v>86</v>
      </c>
      <c r="AY385" s="18" t="s">
        <v>129</v>
      </c>
      <c r="BE385" s="217">
        <f>IF(N385="základní",J385,0)</f>
        <v>0</v>
      </c>
      <c r="BF385" s="217">
        <f>IF(N385="snížená",J385,0)</f>
        <v>0</v>
      </c>
      <c r="BG385" s="217">
        <f>IF(N385="zákl. přenesená",J385,0)</f>
        <v>0</v>
      </c>
      <c r="BH385" s="217">
        <f>IF(N385="sníž. přenesená",J385,0)</f>
        <v>0</v>
      </c>
      <c r="BI385" s="217">
        <f>IF(N385="nulová",J385,0)</f>
        <v>0</v>
      </c>
      <c r="BJ385" s="18" t="s">
        <v>83</v>
      </c>
      <c r="BK385" s="217">
        <f>ROUND(I385*H385,2)</f>
        <v>0</v>
      </c>
      <c r="BL385" s="18" t="s">
        <v>137</v>
      </c>
      <c r="BM385" s="216" t="s">
        <v>570</v>
      </c>
    </row>
    <row r="386" s="2" customFormat="1">
      <c r="A386" s="39"/>
      <c r="B386" s="40"/>
      <c r="C386" s="41"/>
      <c r="D386" s="218" t="s">
        <v>139</v>
      </c>
      <c r="E386" s="41"/>
      <c r="F386" s="219" t="s">
        <v>571</v>
      </c>
      <c r="G386" s="41"/>
      <c r="H386" s="41"/>
      <c r="I386" s="220"/>
      <c r="J386" s="41"/>
      <c r="K386" s="41"/>
      <c r="L386" s="45"/>
      <c r="M386" s="221"/>
      <c r="N386" s="222"/>
      <c r="O386" s="85"/>
      <c r="P386" s="85"/>
      <c r="Q386" s="85"/>
      <c r="R386" s="85"/>
      <c r="S386" s="85"/>
      <c r="T386" s="86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139</v>
      </c>
      <c r="AU386" s="18" t="s">
        <v>86</v>
      </c>
    </row>
    <row r="387" s="13" customFormat="1">
      <c r="A387" s="13"/>
      <c r="B387" s="223"/>
      <c r="C387" s="224"/>
      <c r="D387" s="225" t="s">
        <v>141</v>
      </c>
      <c r="E387" s="226" t="s">
        <v>19</v>
      </c>
      <c r="F387" s="227" t="s">
        <v>397</v>
      </c>
      <c r="G387" s="224"/>
      <c r="H387" s="228">
        <v>18</v>
      </c>
      <c r="I387" s="229"/>
      <c r="J387" s="224"/>
      <c r="K387" s="224"/>
      <c r="L387" s="230"/>
      <c r="M387" s="231"/>
      <c r="N387" s="232"/>
      <c r="O387" s="232"/>
      <c r="P387" s="232"/>
      <c r="Q387" s="232"/>
      <c r="R387" s="232"/>
      <c r="S387" s="232"/>
      <c r="T387" s="23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4" t="s">
        <v>141</v>
      </c>
      <c r="AU387" s="234" t="s">
        <v>86</v>
      </c>
      <c r="AV387" s="13" t="s">
        <v>86</v>
      </c>
      <c r="AW387" s="13" t="s">
        <v>37</v>
      </c>
      <c r="AX387" s="13" t="s">
        <v>75</v>
      </c>
      <c r="AY387" s="234" t="s">
        <v>129</v>
      </c>
    </row>
    <row r="388" s="13" customFormat="1">
      <c r="A388" s="13"/>
      <c r="B388" s="223"/>
      <c r="C388" s="224"/>
      <c r="D388" s="225" t="s">
        <v>141</v>
      </c>
      <c r="E388" s="226" t="s">
        <v>19</v>
      </c>
      <c r="F388" s="227" t="s">
        <v>398</v>
      </c>
      <c r="G388" s="224"/>
      <c r="H388" s="228">
        <v>30.899999999999999</v>
      </c>
      <c r="I388" s="229"/>
      <c r="J388" s="224"/>
      <c r="K388" s="224"/>
      <c r="L388" s="230"/>
      <c r="M388" s="231"/>
      <c r="N388" s="232"/>
      <c r="O388" s="232"/>
      <c r="P388" s="232"/>
      <c r="Q388" s="232"/>
      <c r="R388" s="232"/>
      <c r="S388" s="232"/>
      <c r="T388" s="23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34" t="s">
        <v>141</v>
      </c>
      <c r="AU388" s="234" t="s">
        <v>86</v>
      </c>
      <c r="AV388" s="13" t="s">
        <v>86</v>
      </c>
      <c r="AW388" s="13" t="s">
        <v>37</v>
      </c>
      <c r="AX388" s="13" t="s">
        <v>75</v>
      </c>
      <c r="AY388" s="234" t="s">
        <v>129</v>
      </c>
    </row>
    <row r="389" s="13" customFormat="1">
      <c r="A389" s="13"/>
      <c r="B389" s="223"/>
      <c r="C389" s="224"/>
      <c r="D389" s="225" t="s">
        <v>141</v>
      </c>
      <c r="E389" s="226" t="s">
        <v>19</v>
      </c>
      <c r="F389" s="227" t="s">
        <v>399</v>
      </c>
      <c r="G389" s="224"/>
      <c r="H389" s="228">
        <v>35</v>
      </c>
      <c r="I389" s="229"/>
      <c r="J389" s="224"/>
      <c r="K389" s="224"/>
      <c r="L389" s="230"/>
      <c r="M389" s="231"/>
      <c r="N389" s="232"/>
      <c r="O389" s="232"/>
      <c r="P389" s="232"/>
      <c r="Q389" s="232"/>
      <c r="R389" s="232"/>
      <c r="S389" s="232"/>
      <c r="T389" s="23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34" t="s">
        <v>141</v>
      </c>
      <c r="AU389" s="234" t="s">
        <v>86</v>
      </c>
      <c r="AV389" s="13" t="s">
        <v>86</v>
      </c>
      <c r="AW389" s="13" t="s">
        <v>37</v>
      </c>
      <c r="AX389" s="13" t="s">
        <v>75</v>
      </c>
      <c r="AY389" s="234" t="s">
        <v>129</v>
      </c>
    </row>
    <row r="390" s="14" customFormat="1">
      <c r="A390" s="14"/>
      <c r="B390" s="236"/>
      <c r="C390" s="237"/>
      <c r="D390" s="225" t="s">
        <v>141</v>
      </c>
      <c r="E390" s="238" t="s">
        <v>19</v>
      </c>
      <c r="F390" s="239" t="s">
        <v>168</v>
      </c>
      <c r="G390" s="237"/>
      <c r="H390" s="240">
        <v>83.900000000000006</v>
      </c>
      <c r="I390" s="241"/>
      <c r="J390" s="237"/>
      <c r="K390" s="237"/>
      <c r="L390" s="242"/>
      <c r="M390" s="243"/>
      <c r="N390" s="244"/>
      <c r="O390" s="244"/>
      <c r="P390" s="244"/>
      <c r="Q390" s="244"/>
      <c r="R390" s="244"/>
      <c r="S390" s="244"/>
      <c r="T390" s="245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46" t="s">
        <v>141</v>
      </c>
      <c r="AU390" s="246" t="s">
        <v>86</v>
      </c>
      <c r="AV390" s="14" t="s">
        <v>137</v>
      </c>
      <c r="AW390" s="14" t="s">
        <v>37</v>
      </c>
      <c r="AX390" s="14" t="s">
        <v>83</v>
      </c>
      <c r="AY390" s="246" t="s">
        <v>129</v>
      </c>
    </row>
    <row r="391" s="2" customFormat="1" ht="16.5" customHeight="1">
      <c r="A391" s="39"/>
      <c r="B391" s="40"/>
      <c r="C391" s="205" t="s">
        <v>572</v>
      </c>
      <c r="D391" s="205" t="s">
        <v>132</v>
      </c>
      <c r="E391" s="206" t="s">
        <v>573</v>
      </c>
      <c r="F391" s="207" t="s">
        <v>574</v>
      </c>
      <c r="G391" s="208" t="s">
        <v>394</v>
      </c>
      <c r="H391" s="209">
        <v>83.900000000000006</v>
      </c>
      <c r="I391" s="210"/>
      <c r="J391" s="211">
        <f>ROUND(I391*H391,2)</f>
        <v>0</v>
      </c>
      <c r="K391" s="207" t="s">
        <v>136</v>
      </c>
      <c r="L391" s="45"/>
      <c r="M391" s="212" t="s">
        <v>19</v>
      </c>
      <c r="N391" s="213" t="s">
        <v>46</v>
      </c>
      <c r="O391" s="85"/>
      <c r="P391" s="214">
        <f>O391*H391</f>
        <v>0</v>
      </c>
      <c r="Q391" s="214">
        <v>7.3499999999999998E-05</v>
      </c>
      <c r="R391" s="214">
        <f>Q391*H391</f>
        <v>0.0061666500000000001</v>
      </c>
      <c r="S391" s="214">
        <v>0</v>
      </c>
      <c r="T391" s="215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6" t="s">
        <v>137</v>
      </c>
      <c r="AT391" s="216" t="s">
        <v>132</v>
      </c>
      <c r="AU391" s="216" t="s">
        <v>86</v>
      </c>
      <c r="AY391" s="18" t="s">
        <v>129</v>
      </c>
      <c r="BE391" s="217">
        <f>IF(N391="základní",J391,0)</f>
        <v>0</v>
      </c>
      <c r="BF391" s="217">
        <f>IF(N391="snížená",J391,0)</f>
        <v>0</v>
      </c>
      <c r="BG391" s="217">
        <f>IF(N391="zákl. přenesená",J391,0)</f>
        <v>0</v>
      </c>
      <c r="BH391" s="217">
        <f>IF(N391="sníž. přenesená",J391,0)</f>
        <v>0</v>
      </c>
      <c r="BI391" s="217">
        <f>IF(N391="nulová",J391,0)</f>
        <v>0</v>
      </c>
      <c r="BJ391" s="18" t="s">
        <v>83</v>
      </c>
      <c r="BK391" s="217">
        <f>ROUND(I391*H391,2)</f>
        <v>0</v>
      </c>
      <c r="BL391" s="18" t="s">
        <v>137</v>
      </c>
      <c r="BM391" s="216" t="s">
        <v>575</v>
      </c>
    </row>
    <row r="392" s="2" customFormat="1">
      <c r="A392" s="39"/>
      <c r="B392" s="40"/>
      <c r="C392" s="41"/>
      <c r="D392" s="218" t="s">
        <v>139</v>
      </c>
      <c r="E392" s="41"/>
      <c r="F392" s="219" t="s">
        <v>576</v>
      </c>
      <c r="G392" s="41"/>
      <c r="H392" s="41"/>
      <c r="I392" s="220"/>
      <c r="J392" s="41"/>
      <c r="K392" s="41"/>
      <c r="L392" s="45"/>
      <c r="M392" s="221"/>
      <c r="N392" s="222"/>
      <c r="O392" s="85"/>
      <c r="P392" s="85"/>
      <c r="Q392" s="85"/>
      <c r="R392" s="85"/>
      <c r="S392" s="85"/>
      <c r="T392" s="86"/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T392" s="18" t="s">
        <v>139</v>
      </c>
      <c r="AU392" s="18" t="s">
        <v>86</v>
      </c>
    </row>
    <row r="393" s="13" customFormat="1">
      <c r="A393" s="13"/>
      <c r="B393" s="223"/>
      <c r="C393" s="224"/>
      <c r="D393" s="225" t="s">
        <v>141</v>
      </c>
      <c r="E393" s="226" t="s">
        <v>19</v>
      </c>
      <c r="F393" s="227" t="s">
        <v>397</v>
      </c>
      <c r="G393" s="224"/>
      <c r="H393" s="228">
        <v>18</v>
      </c>
      <c r="I393" s="229"/>
      <c r="J393" s="224"/>
      <c r="K393" s="224"/>
      <c r="L393" s="230"/>
      <c r="M393" s="231"/>
      <c r="N393" s="232"/>
      <c r="O393" s="232"/>
      <c r="P393" s="232"/>
      <c r="Q393" s="232"/>
      <c r="R393" s="232"/>
      <c r="S393" s="232"/>
      <c r="T393" s="23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34" t="s">
        <v>141</v>
      </c>
      <c r="AU393" s="234" t="s">
        <v>86</v>
      </c>
      <c r="AV393" s="13" t="s">
        <v>86</v>
      </c>
      <c r="AW393" s="13" t="s">
        <v>37</v>
      </c>
      <c r="AX393" s="13" t="s">
        <v>75</v>
      </c>
      <c r="AY393" s="234" t="s">
        <v>129</v>
      </c>
    </row>
    <row r="394" s="13" customFormat="1">
      <c r="A394" s="13"/>
      <c r="B394" s="223"/>
      <c r="C394" s="224"/>
      <c r="D394" s="225" t="s">
        <v>141</v>
      </c>
      <c r="E394" s="226" t="s">
        <v>19</v>
      </c>
      <c r="F394" s="227" t="s">
        <v>398</v>
      </c>
      <c r="G394" s="224"/>
      <c r="H394" s="228">
        <v>30.899999999999999</v>
      </c>
      <c r="I394" s="229"/>
      <c r="J394" s="224"/>
      <c r="K394" s="224"/>
      <c r="L394" s="230"/>
      <c r="M394" s="231"/>
      <c r="N394" s="232"/>
      <c r="O394" s="232"/>
      <c r="P394" s="232"/>
      <c r="Q394" s="232"/>
      <c r="R394" s="232"/>
      <c r="S394" s="232"/>
      <c r="T394" s="233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4" t="s">
        <v>141</v>
      </c>
      <c r="AU394" s="234" t="s">
        <v>86</v>
      </c>
      <c r="AV394" s="13" t="s">
        <v>86</v>
      </c>
      <c r="AW394" s="13" t="s">
        <v>37</v>
      </c>
      <c r="AX394" s="13" t="s">
        <v>75</v>
      </c>
      <c r="AY394" s="234" t="s">
        <v>129</v>
      </c>
    </row>
    <row r="395" s="13" customFormat="1">
      <c r="A395" s="13"/>
      <c r="B395" s="223"/>
      <c r="C395" s="224"/>
      <c r="D395" s="225" t="s">
        <v>141</v>
      </c>
      <c r="E395" s="226" t="s">
        <v>19</v>
      </c>
      <c r="F395" s="227" t="s">
        <v>399</v>
      </c>
      <c r="G395" s="224"/>
      <c r="H395" s="228">
        <v>35</v>
      </c>
      <c r="I395" s="229"/>
      <c r="J395" s="224"/>
      <c r="K395" s="224"/>
      <c r="L395" s="230"/>
      <c r="M395" s="231"/>
      <c r="N395" s="232"/>
      <c r="O395" s="232"/>
      <c r="P395" s="232"/>
      <c r="Q395" s="232"/>
      <c r="R395" s="232"/>
      <c r="S395" s="232"/>
      <c r="T395" s="23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34" t="s">
        <v>141</v>
      </c>
      <c r="AU395" s="234" t="s">
        <v>86</v>
      </c>
      <c r="AV395" s="13" t="s">
        <v>86</v>
      </c>
      <c r="AW395" s="13" t="s">
        <v>37</v>
      </c>
      <c r="AX395" s="13" t="s">
        <v>75</v>
      </c>
      <c r="AY395" s="234" t="s">
        <v>129</v>
      </c>
    </row>
    <row r="396" s="14" customFormat="1">
      <c r="A396" s="14"/>
      <c r="B396" s="236"/>
      <c r="C396" s="237"/>
      <c r="D396" s="225" t="s">
        <v>141</v>
      </c>
      <c r="E396" s="238" t="s">
        <v>19</v>
      </c>
      <c r="F396" s="239" t="s">
        <v>168</v>
      </c>
      <c r="G396" s="237"/>
      <c r="H396" s="240">
        <v>83.900000000000006</v>
      </c>
      <c r="I396" s="241"/>
      <c r="J396" s="237"/>
      <c r="K396" s="237"/>
      <c r="L396" s="242"/>
      <c r="M396" s="243"/>
      <c r="N396" s="244"/>
      <c r="O396" s="244"/>
      <c r="P396" s="244"/>
      <c r="Q396" s="244"/>
      <c r="R396" s="244"/>
      <c r="S396" s="244"/>
      <c r="T396" s="245"/>
      <c r="U396" s="14"/>
      <c r="V396" s="14"/>
      <c r="W396" s="14"/>
      <c r="X396" s="14"/>
      <c r="Y396" s="14"/>
      <c r="Z396" s="14"/>
      <c r="AA396" s="14"/>
      <c r="AB396" s="14"/>
      <c r="AC396" s="14"/>
      <c r="AD396" s="14"/>
      <c r="AE396" s="14"/>
      <c r="AT396" s="246" t="s">
        <v>141</v>
      </c>
      <c r="AU396" s="246" t="s">
        <v>86</v>
      </c>
      <c r="AV396" s="14" t="s">
        <v>137</v>
      </c>
      <c r="AW396" s="14" t="s">
        <v>37</v>
      </c>
      <c r="AX396" s="14" t="s">
        <v>83</v>
      </c>
      <c r="AY396" s="246" t="s">
        <v>129</v>
      </c>
    </row>
    <row r="397" s="12" customFormat="1" ht="22.8" customHeight="1">
      <c r="A397" s="12"/>
      <c r="B397" s="189"/>
      <c r="C397" s="190"/>
      <c r="D397" s="191" t="s">
        <v>74</v>
      </c>
      <c r="E397" s="203" t="s">
        <v>199</v>
      </c>
      <c r="F397" s="203" t="s">
        <v>577</v>
      </c>
      <c r="G397" s="190"/>
      <c r="H397" s="190"/>
      <c r="I397" s="193"/>
      <c r="J397" s="204">
        <f>BK397</f>
        <v>0</v>
      </c>
      <c r="K397" s="190"/>
      <c r="L397" s="195"/>
      <c r="M397" s="196"/>
      <c r="N397" s="197"/>
      <c r="O397" s="197"/>
      <c r="P397" s="198">
        <f>SUM(P398:P409)</f>
        <v>0</v>
      </c>
      <c r="Q397" s="197"/>
      <c r="R397" s="198">
        <f>SUM(R398:R409)</f>
        <v>0.068508572000000004</v>
      </c>
      <c r="S397" s="197"/>
      <c r="T397" s="199">
        <f>SUM(T398:T409)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00" t="s">
        <v>83</v>
      </c>
      <c r="AT397" s="201" t="s">
        <v>74</v>
      </c>
      <c r="AU397" s="201" t="s">
        <v>83</v>
      </c>
      <c r="AY397" s="200" t="s">
        <v>129</v>
      </c>
      <c r="BK397" s="202">
        <f>SUM(BK398:BK409)</f>
        <v>0</v>
      </c>
    </row>
    <row r="398" s="2" customFormat="1" ht="24.15" customHeight="1">
      <c r="A398" s="39"/>
      <c r="B398" s="40"/>
      <c r="C398" s="205" t="s">
        <v>578</v>
      </c>
      <c r="D398" s="205" t="s">
        <v>132</v>
      </c>
      <c r="E398" s="206" t="s">
        <v>579</v>
      </c>
      <c r="F398" s="207" t="s">
        <v>580</v>
      </c>
      <c r="G398" s="208" t="s">
        <v>394</v>
      </c>
      <c r="H398" s="209">
        <v>227.80000000000001</v>
      </c>
      <c r="I398" s="210"/>
      <c r="J398" s="211">
        <f>ROUND(I398*H398,2)</f>
        <v>0</v>
      </c>
      <c r="K398" s="207" t="s">
        <v>136</v>
      </c>
      <c r="L398" s="45"/>
      <c r="M398" s="212" t="s">
        <v>19</v>
      </c>
      <c r="N398" s="213" t="s">
        <v>46</v>
      </c>
      <c r="O398" s="85"/>
      <c r="P398" s="214">
        <f>O398*H398</f>
        <v>0</v>
      </c>
      <c r="Q398" s="214">
        <v>0.00030074000000000002</v>
      </c>
      <c r="R398" s="214">
        <f>Q398*H398</f>
        <v>0.068508572000000004</v>
      </c>
      <c r="S398" s="214">
        <v>0</v>
      </c>
      <c r="T398" s="215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16" t="s">
        <v>137</v>
      </c>
      <c r="AT398" s="216" t="s">
        <v>132</v>
      </c>
      <c r="AU398" s="216" t="s">
        <v>86</v>
      </c>
      <c r="AY398" s="18" t="s">
        <v>129</v>
      </c>
      <c r="BE398" s="217">
        <f>IF(N398="základní",J398,0)</f>
        <v>0</v>
      </c>
      <c r="BF398" s="217">
        <f>IF(N398="snížená",J398,0)</f>
        <v>0</v>
      </c>
      <c r="BG398" s="217">
        <f>IF(N398="zákl. přenesená",J398,0)</f>
        <v>0</v>
      </c>
      <c r="BH398" s="217">
        <f>IF(N398="sníž. přenesená",J398,0)</f>
        <v>0</v>
      </c>
      <c r="BI398" s="217">
        <f>IF(N398="nulová",J398,0)</f>
        <v>0</v>
      </c>
      <c r="BJ398" s="18" t="s">
        <v>83</v>
      </c>
      <c r="BK398" s="217">
        <f>ROUND(I398*H398,2)</f>
        <v>0</v>
      </c>
      <c r="BL398" s="18" t="s">
        <v>137</v>
      </c>
      <c r="BM398" s="216" t="s">
        <v>581</v>
      </c>
    </row>
    <row r="399" s="2" customFormat="1">
      <c r="A399" s="39"/>
      <c r="B399" s="40"/>
      <c r="C399" s="41"/>
      <c r="D399" s="218" t="s">
        <v>139</v>
      </c>
      <c r="E399" s="41"/>
      <c r="F399" s="219" t="s">
        <v>582</v>
      </c>
      <c r="G399" s="41"/>
      <c r="H399" s="41"/>
      <c r="I399" s="220"/>
      <c r="J399" s="41"/>
      <c r="K399" s="41"/>
      <c r="L399" s="45"/>
      <c r="M399" s="221"/>
      <c r="N399" s="222"/>
      <c r="O399" s="85"/>
      <c r="P399" s="85"/>
      <c r="Q399" s="85"/>
      <c r="R399" s="85"/>
      <c r="S399" s="85"/>
      <c r="T399" s="86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T399" s="18" t="s">
        <v>139</v>
      </c>
      <c r="AU399" s="18" t="s">
        <v>86</v>
      </c>
    </row>
    <row r="400" s="13" customFormat="1">
      <c r="A400" s="13"/>
      <c r="B400" s="223"/>
      <c r="C400" s="224"/>
      <c r="D400" s="225" t="s">
        <v>141</v>
      </c>
      <c r="E400" s="226" t="s">
        <v>19</v>
      </c>
      <c r="F400" s="227" t="s">
        <v>583</v>
      </c>
      <c r="G400" s="224"/>
      <c r="H400" s="228">
        <v>56</v>
      </c>
      <c r="I400" s="229"/>
      <c r="J400" s="224"/>
      <c r="K400" s="224"/>
      <c r="L400" s="230"/>
      <c r="M400" s="231"/>
      <c r="N400" s="232"/>
      <c r="O400" s="232"/>
      <c r="P400" s="232"/>
      <c r="Q400" s="232"/>
      <c r="R400" s="232"/>
      <c r="S400" s="232"/>
      <c r="T400" s="233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34" t="s">
        <v>141</v>
      </c>
      <c r="AU400" s="234" t="s">
        <v>86</v>
      </c>
      <c r="AV400" s="13" t="s">
        <v>86</v>
      </c>
      <c r="AW400" s="13" t="s">
        <v>37</v>
      </c>
      <c r="AX400" s="13" t="s">
        <v>75</v>
      </c>
      <c r="AY400" s="234" t="s">
        <v>129</v>
      </c>
    </row>
    <row r="401" s="13" customFormat="1">
      <c r="A401" s="13"/>
      <c r="B401" s="223"/>
      <c r="C401" s="224"/>
      <c r="D401" s="225" t="s">
        <v>141</v>
      </c>
      <c r="E401" s="226" t="s">
        <v>19</v>
      </c>
      <c r="F401" s="227" t="s">
        <v>584</v>
      </c>
      <c r="G401" s="224"/>
      <c r="H401" s="228">
        <v>81.799999999999997</v>
      </c>
      <c r="I401" s="229"/>
      <c r="J401" s="224"/>
      <c r="K401" s="224"/>
      <c r="L401" s="230"/>
      <c r="M401" s="231"/>
      <c r="N401" s="232"/>
      <c r="O401" s="232"/>
      <c r="P401" s="232"/>
      <c r="Q401" s="232"/>
      <c r="R401" s="232"/>
      <c r="S401" s="232"/>
      <c r="T401" s="23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34" t="s">
        <v>141</v>
      </c>
      <c r="AU401" s="234" t="s">
        <v>86</v>
      </c>
      <c r="AV401" s="13" t="s">
        <v>86</v>
      </c>
      <c r="AW401" s="13" t="s">
        <v>37</v>
      </c>
      <c r="AX401" s="13" t="s">
        <v>75</v>
      </c>
      <c r="AY401" s="234" t="s">
        <v>129</v>
      </c>
    </row>
    <row r="402" s="13" customFormat="1">
      <c r="A402" s="13"/>
      <c r="B402" s="223"/>
      <c r="C402" s="224"/>
      <c r="D402" s="225" t="s">
        <v>141</v>
      </c>
      <c r="E402" s="226" t="s">
        <v>19</v>
      </c>
      <c r="F402" s="227" t="s">
        <v>585</v>
      </c>
      <c r="G402" s="224"/>
      <c r="H402" s="228">
        <v>90</v>
      </c>
      <c r="I402" s="229"/>
      <c r="J402" s="224"/>
      <c r="K402" s="224"/>
      <c r="L402" s="230"/>
      <c r="M402" s="231"/>
      <c r="N402" s="232"/>
      <c r="O402" s="232"/>
      <c r="P402" s="232"/>
      <c r="Q402" s="232"/>
      <c r="R402" s="232"/>
      <c r="S402" s="232"/>
      <c r="T402" s="233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4" t="s">
        <v>141</v>
      </c>
      <c r="AU402" s="234" t="s">
        <v>86</v>
      </c>
      <c r="AV402" s="13" t="s">
        <v>86</v>
      </c>
      <c r="AW402" s="13" t="s">
        <v>37</v>
      </c>
      <c r="AX402" s="13" t="s">
        <v>75</v>
      </c>
      <c r="AY402" s="234" t="s">
        <v>129</v>
      </c>
    </row>
    <row r="403" s="14" customFormat="1">
      <c r="A403" s="14"/>
      <c r="B403" s="236"/>
      <c r="C403" s="237"/>
      <c r="D403" s="225" t="s">
        <v>141</v>
      </c>
      <c r="E403" s="238" t="s">
        <v>19</v>
      </c>
      <c r="F403" s="239" t="s">
        <v>168</v>
      </c>
      <c r="G403" s="237"/>
      <c r="H403" s="240">
        <v>227.80000000000001</v>
      </c>
      <c r="I403" s="241"/>
      <c r="J403" s="237"/>
      <c r="K403" s="237"/>
      <c r="L403" s="242"/>
      <c r="M403" s="243"/>
      <c r="N403" s="244"/>
      <c r="O403" s="244"/>
      <c r="P403" s="244"/>
      <c r="Q403" s="244"/>
      <c r="R403" s="244"/>
      <c r="S403" s="244"/>
      <c r="T403" s="245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46" t="s">
        <v>141</v>
      </c>
      <c r="AU403" s="246" t="s">
        <v>86</v>
      </c>
      <c r="AV403" s="14" t="s">
        <v>137</v>
      </c>
      <c r="AW403" s="14" t="s">
        <v>37</v>
      </c>
      <c r="AX403" s="14" t="s">
        <v>83</v>
      </c>
      <c r="AY403" s="246" t="s">
        <v>129</v>
      </c>
    </row>
    <row r="404" s="2" customFormat="1" ht="24.15" customHeight="1">
      <c r="A404" s="39"/>
      <c r="B404" s="40"/>
      <c r="C404" s="205" t="s">
        <v>586</v>
      </c>
      <c r="D404" s="205" t="s">
        <v>132</v>
      </c>
      <c r="E404" s="206" t="s">
        <v>587</v>
      </c>
      <c r="F404" s="207" t="s">
        <v>588</v>
      </c>
      <c r="G404" s="208" t="s">
        <v>394</v>
      </c>
      <c r="H404" s="209">
        <v>227.80000000000001</v>
      </c>
      <c r="I404" s="210"/>
      <c r="J404" s="211">
        <f>ROUND(I404*H404,2)</f>
        <v>0</v>
      </c>
      <c r="K404" s="207" t="s">
        <v>136</v>
      </c>
      <c r="L404" s="45"/>
      <c r="M404" s="212" t="s">
        <v>19</v>
      </c>
      <c r="N404" s="213" t="s">
        <v>46</v>
      </c>
      <c r="O404" s="85"/>
      <c r="P404" s="214">
        <f>O404*H404</f>
        <v>0</v>
      </c>
      <c r="Q404" s="214">
        <v>0</v>
      </c>
      <c r="R404" s="214">
        <f>Q404*H404</f>
        <v>0</v>
      </c>
      <c r="S404" s="214">
        <v>0</v>
      </c>
      <c r="T404" s="215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16" t="s">
        <v>137</v>
      </c>
      <c r="AT404" s="216" t="s">
        <v>132</v>
      </c>
      <c r="AU404" s="216" t="s">
        <v>86</v>
      </c>
      <c r="AY404" s="18" t="s">
        <v>129</v>
      </c>
      <c r="BE404" s="217">
        <f>IF(N404="základní",J404,0)</f>
        <v>0</v>
      </c>
      <c r="BF404" s="217">
        <f>IF(N404="snížená",J404,0)</f>
        <v>0</v>
      </c>
      <c r="BG404" s="217">
        <f>IF(N404="zákl. přenesená",J404,0)</f>
        <v>0</v>
      </c>
      <c r="BH404" s="217">
        <f>IF(N404="sníž. přenesená",J404,0)</f>
        <v>0</v>
      </c>
      <c r="BI404" s="217">
        <f>IF(N404="nulová",J404,0)</f>
        <v>0</v>
      </c>
      <c r="BJ404" s="18" t="s">
        <v>83</v>
      </c>
      <c r="BK404" s="217">
        <f>ROUND(I404*H404,2)</f>
        <v>0</v>
      </c>
      <c r="BL404" s="18" t="s">
        <v>137</v>
      </c>
      <c r="BM404" s="216" t="s">
        <v>589</v>
      </c>
    </row>
    <row r="405" s="2" customFormat="1">
      <c r="A405" s="39"/>
      <c r="B405" s="40"/>
      <c r="C405" s="41"/>
      <c r="D405" s="218" t="s">
        <v>139</v>
      </c>
      <c r="E405" s="41"/>
      <c r="F405" s="219" t="s">
        <v>590</v>
      </c>
      <c r="G405" s="41"/>
      <c r="H405" s="41"/>
      <c r="I405" s="220"/>
      <c r="J405" s="41"/>
      <c r="K405" s="41"/>
      <c r="L405" s="45"/>
      <c r="M405" s="221"/>
      <c r="N405" s="222"/>
      <c r="O405" s="85"/>
      <c r="P405" s="85"/>
      <c r="Q405" s="85"/>
      <c r="R405" s="85"/>
      <c r="S405" s="85"/>
      <c r="T405" s="86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139</v>
      </c>
      <c r="AU405" s="18" t="s">
        <v>86</v>
      </c>
    </row>
    <row r="406" s="13" customFormat="1">
      <c r="A406" s="13"/>
      <c r="B406" s="223"/>
      <c r="C406" s="224"/>
      <c r="D406" s="225" t="s">
        <v>141</v>
      </c>
      <c r="E406" s="226" t="s">
        <v>19</v>
      </c>
      <c r="F406" s="227" t="s">
        <v>583</v>
      </c>
      <c r="G406" s="224"/>
      <c r="H406" s="228">
        <v>56</v>
      </c>
      <c r="I406" s="229"/>
      <c r="J406" s="224"/>
      <c r="K406" s="224"/>
      <c r="L406" s="230"/>
      <c r="M406" s="231"/>
      <c r="N406" s="232"/>
      <c r="O406" s="232"/>
      <c r="P406" s="232"/>
      <c r="Q406" s="232"/>
      <c r="R406" s="232"/>
      <c r="S406" s="232"/>
      <c r="T406" s="233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4" t="s">
        <v>141</v>
      </c>
      <c r="AU406" s="234" t="s">
        <v>86</v>
      </c>
      <c r="AV406" s="13" t="s">
        <v>86</v>
      </c>
      <c r="AW406" s="13" t="s">
        <v>37</v>
      </c>
      <c r="AX406" s="13" t="s">
        <v>75</v>
      </c>
      <c r="AY406" s="234" t="s">
        <v>129</v>
      </c>
    </row>
    <row r="407" s="13" customFormat="1">
      <c r="A407" s="13"/>
      <c r="B407" s="223"/>
      <c r="C407" s="224"/>
      <c r="D407" s="225" t="s">
        <v>141</v>
      </c>
      <c r="E407" s="226" t="s">
        <v>19</v>
      </c>
      <c r="F407" s="227" t="s">
        <v>584</v>
      </c>
      <c r="G407" s="224"/>
      <c r="H407" s="228">
        <v>81.799999999999997</v>
      </c>
      <c r="I407" s="229"/>
      <c r="J407" s="224"/>
      <c r="K407" s="224"/>
      <c r="L407" s="230"/>
      <c r="M407" s="231"/>
      <c r="N407" s="232"/>
      <c r="O407" s="232"/>
      <c r="P407" s="232"/>
      <c r="Q407" s="232"/>
      <c r="R407" s="232"/>
      <c r="S407" s="232"/>
      <c r="T407" s="23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34" t="s">
        <v>141</v>
      </c>
      <c r="AU407" s="234" t="s">
        <v>86</v>
      </c>
      <c r="AV407" s="13" t="s">
        <v>86</v>
      </c>
      <c r="AW407" s="13" t="s">
        <v>37</v>
      </c>
      <c r="AX407" s="13" t="s">
        <v>75</v>
      </c>
      <c r="AY407" s="234" t="s">
        <v>129</v>
      </c>
    </row>
    <row r="408" s="13" customFormat="1">
      <c r="A408" s="13"/>
      <c r="B408" s="223"/>
      <c r="C408" s="224"/>
      <c r="D408" s="225" t="s">
        <v>141</v>
      </c>
      <c r="E408" s="226" t="s">
        <v>19</v>
      </c>
      <c r="F408" s="227" t="s">
        <v>585</v>
      </c>
      <c r="G408" s="224"/>
      <c r="H408" s="228">
        <v>90</v>
      </c>
      <c r="I408" s="229"/>
      <c r="J408" s="224"/>
      <c r="K408" s="224"/>
      <c r="L408" s="230"/>
      <c r="M408" s="231"/>
      <c r="N408" s="232"/>
      <c r="O408" s="232"/>
      <c r="P408" s="232"/>
      <c r="Q408" s="232"/>
      <c r="R408" s="232"/>
      <c r="S408" s="232"/>
      <c r="T408" s="233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4" t="s">
        <v>141</v>
      </c>
      <c r="AU408" s="234" t="s">
        <v>86</v>
      </c>
      <c r="AV408" s="13" t="s">
        <v>86</v>
      </c>
      <c r="AW408" s="13" t="s">
        <v>37</v>
      </c>
      <c r="AX408" s="13" t="s">
        <v>75</v>
      </c>
      <c r="AY408" s="234" t="s">
        <v>129</v>
      </c>
    </row>
    <row r="409" s="14" customFormat="1">
      <c r="A409" s="14"/>
      <c r="B409" s="236"/>
      <c r="C409" s="237"/>
      <c r="D409" s="225" t="s">
        <v>141</v>
      </c>
      <c r="E409" s="238" t="s">
        <v>19</v>
      </c>
      <c r="F409" s="239" t="s">
        <v>168</v>
      </c>
      <c r="G409" s="237"/>
      <c r="H409" s="240">
        <v>227.80000000000001</v>
      </c>
      <c r="I409" s="241"/>
      <c r="J409" s="237"/>
      <c r="K409" s="237"/>
      <c r="L409" s="242"/>
      <c r="M409" s="243"/>
      <c r="N409" s="244"/>
      <c r="O409" s="244"/>
      <c r="P409" s="244"/>
      <c r="Q409" s="244"/>
      <c r="R409" s="244"/>
      <c r="S409" s="244"/>
      <c r="T409" s="245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46" t="s">
        <v>141</v>
      </c>
      <c r="AU409" s="246" t="s">
        <v>86</v>
      </c>
      <c r="AV409" s="14" t="s">
        <v>137</v>
      </c>
      <c r="AW409" s="14" t="s">
        <v>37</v>
      </c>
      <c r="AX409" s="14" t="s">
        <v>83</v>
      </c>
      <c r="AY409" s="246" t="s">
        <v>129</v>
      </c>
    </row>
    <row r="410" s="12" customFormat="1" ht="22.8" customHeight="1">
      <c r="A410" s="12"/>
      <c r="B410" s="189"/>
      <c r="C410" s="190"/>
      <c r="D410" s="191" t="s">
        <v>74</v>
      </c>
      <c r="E410" s="203" t="s">
        <v>591</v>
      </c>
      <c r="F410" s="203" t="s">
        <v>592</v>
      </c>
      <c r="G410" s="190"/>
      <c r="H410" s="190"/>
      <c r="I410" s="193"/>
      <c r="J410" s="204">
        <f>BK410</f>
        <v>0</v>
      </c>
      <c r="K410" s="190"/>
      <c r="L410" s="195"/>
      <c r="M410" s="196"/>
      <c r="N410" s="197"/>
      <c r="O410" s="197"/>
      <c r="P410" s="198">
        <f>SUM(P411:P416)</f>
        <v>0</v>
      </c>
      <c r="Q410" s="197"/>
      <c r="R410" s="198">
        <f>SUM(R411:R416)</f>
        <v>0</v>
      </c>
      <c r="S410" s="197"/>
      <c r="T410" s="199">
        <f>SUM(T411:T416)</f>
        <v>0</v>
      </c>
      <c r="U410" s="12"/>
      <c r="V410" s="12"/>
      <c r="W410" s="12"/>
      <c r="X410" s="12"/>
      <c r="Y410" s="12"/>
      <c r="Z410" s="12"/>
      <c r="AA410" s="12"/>
      <c r="AB410" s="12"/>
      <c r="AC410" s="12"/>
      <c r="AD410" s="12"/>
      <c r="AE410" s="12"/>
      <c r="AR410" s="200" t="s">
        <v>83</v>
      </c>
      <c r="AT410" s="201" t="s">
        <v>74</v>
      </c>
      <c r="AU410" s="201" t="s">
        <v>83</v>
      </c>
      <c r="AY410" s="200" t="s">
        <v>129</v>
      </c>
      <c r="BK410" s="202">
        <f>SUM(BK411:BK416)</f>
        <v>0</v>
      </c>
    </row>
    <row r="411" s="2" customFormat="1" ht="24.15" customHeight="1">
      <c r="A411" s="39"/>
      <c r="B411" s="40"/>
      <c r="C411" s="205" t="s">
        <v>593</v>
      </c>
      <c r="D411" s="205" t="s">
        <v>132</v>
      </c>
      <c r="E411" s="206" t="s">
        <v>594</v>
      </c>
      <c r="F411" s="207" t="s">
        <v>595</v>
      </c>
      <c r="G411" s="208" t="s">
        <v>354</v>
      </c>
      <c r="H411" s="209">
        <v>51.549999999999997</v>
      </c>
      <c r="I411" s="210"/>
      <c r="J411" s="211">
        <f>ROUND(I411*H411,2)</f>
        <v>0</v>
      </c>
      <c r="K411" s="207" t="s">
        <v>136</v>
      </c>
      <c r="L411" s="45"/>
      <c r="M411" s="212" t="s">
        <v>19</v>
      </c>
      <c r="N411" s="213" t="s">
        <v>46</v>
      </c>
      <c r="O411" s="85"/>
      <c r="P411" s="214">
        <f>O411*H411</f>
        <v>0</v>
      </c>
      <c r="Q411" s="214">
        <v>0</v>
      </c>
      <c r="R411" s="214">
        <f>Q411*H411</f>
        <v>0</v>
      </c>
      <c r="S411" s="214">
        <v>0</v>
      </c>
      <c r="T411" s="215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6" t="s">
        <v>137</v>
      </c>
      <c r="AT411" s="216" t="s">
        <v>132</v>
      </c>
      <c r="AU411" s="216" t="s">
        <v>86</v>
      </c>
      <c r="AY411" s="18" t="s">
        <v>129</v>
      </c>
      <c r="BE411" s="217">
        <f>IF(N411="základní",J411,0)</f>
        <v>0</v>
      </c>
      <c r="BF411" s="217">
        <f>IF(N411="snížená",J411,0)</f>
        <v>0</v>
      </c>
      <c r="BG411" s="217">
        <f>IF(N411="zákl. přenesená",J411,0)</f>
        <v>0</v>
      </c>
      <c r="BH411" s="217">
        <f>IF(N411="sníž. přenesená",J411,0)</f>
        <v>0</v>
      </c>
      <c r="BI411" s="217">
        <f>IF(N411="nulová",J411,0)</f>
        <v>0</v>
      </c>
      <c r="BJ411" s="18" t="s">
        <v>83</v>
      </c>
      <c r="BK411" s="217">
        <f>ROUND(I411*H411,2)</f>
        <v>0</v>
      </c>
      <c r="BL411" s="18" t="s">
        <v>137</v>
      </c>
      <c r="BM411" s="216" t="s">
        <v>596</v>
      </c>
    </row>
    <row r="412" s="2" customFormat="1">
      <c r="A412" s="39"/>
      <c r="B412" s="40"/>
      <c r="C412" s="41"/>
      <c r="D412" s="218" t="s">
        <v>139</v>
      </c>
      <c r="E412" s="41"/>
      <c r="F412" s="219" t="s">
        <v>597</v>
      </c>
      <c r="G412" s="41"/>
      <c r="H412" s="41"/>
      <c r="I412" s="220"/>
      <c r="J412" s="41"/>
      <c r="K412" s="41"/>
      <c r="L412" s="45"/>
      <c r="M412" s="221"/>
      <c r="N412" s="222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139</v>
      </c>
      <c r="AU412" s="18" t="s">
        <v>86</v>
      </c>
    </row>
    <row r="413" s="13" customFormat="1">
      <c r="A413" s="13"/>
      <c r="B413" s="223"/>
      <c r="C413" s="224"/>
      <c r="D413" s="225" t="s">
        <v>141</v>
      </c>
      <c r="E413" s="226" t="s">
        <v>19</v>
      </c>
      <c r="F413" s="227" t="s">
        <v>598</v>
      </c>
      <c r="G413" s="224"/>
      <c r="H413" s="228">
        <v>51.549999999999997</v>
      </c>
      <c r="I413" s="229"/>
      <c r="J413" s="224"/>
      <c r="K413" s="224"/>
      <c r="L413" s="230"/>
      <c r="M413" s="231"/>
      <c r="N413" s="232"/>
      <c r="O413" s="232"/>
      <c r="P413" s="232"/>
      <c r="Q413" s="232"/>
      <c r="R413" s="232"/>
      <c r="S413" s="232"/>
      <c r="T413" s="233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34" t="s">
        <v>141</v>
      </c>
      <c r="AU413" s="234" t="s">
        <v>86</v>
      </c>
      <c r="AV413" s="13" t="s">
        <v>86</v>
      </c>
      <c r="AW413" s="13" t="s">
        <v>37</v>
      </c>
      <c r="AX413" s="13" t="s">
        <v>83</v>
      </c>
      <c r="AY413" s="234" t="s">
        <v>129</v>
      </c>
    </row>
    <row r="414" s="2" customFormat="1" ht="33" customHeight="1">
      <c r="A414" s="39"/>
      <c r="B414" s="40"/>
      <c r="C414" s="205" t="s">
        <v>599</v>
      </c>
      <c r="D414" s="205" t="s">
        <v>132</v>
      </c>
      <c r="E414" s="206" t="s">
        <v>600</v>
      </c>
      <c r="F414" s="207" t="s">
        <v>601</v>
      </c>
      <c r="G414" s="208" t="s">
        <v>354</v>
      </c>
      <c r="H414" s="209">
        <v>51.549999999999997</v>
      </c>
      <c r="I414" s="210"/>
      <c r="J414" s="211">
        <f>ROUND(I414*H414,2)</f>
        <v>0</v>
      </c>
      <c r="K414" s="207" t="s">
        <v>136</v>
      </c>
      <c r="L414" s="45"/>
      <c r="M414" s="212" t="s">
        <v>19</v>
      </c>
      <c r="N414" s="213" t="s">
        <v>46</v>
      </c>
      <c r="O414" s="85"/>
      <c r="P414" s="214">
        <f>O414*H414</f>
        <v>0</v>
      </c>
      <c r="Q414" s="214">
        <v>0</v>
      </c>
      <c r="R414" s="214">
        <f>Q414*H414</f>
        <v>0</v>
      </c>
      <c r="S414" s="214">
        <v>0</v>
      </c>
      <c r="T414" s="215">
        <f>S414*H414</f>
        <v>0</v>
      </c>
      <c r="U414" s="39"/>
      <c r="V414" s="39"/>
      <c r="W414" s="39"/>
      <c r="X414" s="39"/>
      <c r="Y414" s="39"/>
      <c r="Z414" s="39"/>
      <c r="AA414" s="39"/>
      <c r="AB414" s="39"/>
      <c r="AC414" s="39"/>
      <c r="AD414" s="39"/>
      <c r="AE414" s="39"/>
      <c r="AR414" s="216" t="s">
        <v>137</v>
      </c>
      <c r="AT414" s="216" t="s">
        <v>132</v>
      </c>
      <c r="AU414" s="216" t="s">
        <v>86</v>
      </c>
      <c r="AY414" s="18" t="s">
        <v>129</v>
      </c>
      <c r="BE414" s="217">
        <f>IF(N414="základní",J414,0)</f>
        <v>0</v>
      </c>
      <c r="BF414" s="217">
        <f>IF(N414="snížená",J414,0)</f>
        <v>0</v>
      </c>
      <c r="BG414" s="217">
        <f>IF(N414="zákl. přenesená",J414,0)</f>
        <v>0</v>
      </c>
      <c r="BH414" s="217">
        <f>IF(N414="sníž. přenesená",J414,0)</f>
        <v>0</v>
      </c>
      <c r="BI414" s="217">
        <f>IF(N414="nulová",J414,0)</f>
        <v>0</v>
      </c>
      <c r="BJ414" s="18" t="s">
        <v>83</v>
      </c>
      <c r="BK414" s="217">
        <f>ROUND(I414*H414,2)</f>
        <v>0</v>
      </c>
      <c r="BL414" s="18" t="s">
        <v>137</v>
      </c>
      <c r="BM414" s="216" t="s">
        <v>602</v>
      </c>
    </row>
    <row r="415" s="2" customFormat="1">
      <c r="A415" s="39"/>
      <c r="B415" s="40"/>
      <c r="C415" s="41"/>
      <c r="D415" s="218" t="s">
        <v>139</v>
      </c>
      <c r="E415" s="41"/>
      <c r="F415" s="219" t="s">
        <v>603</v>
      </c>
      <c r="G415" s="41"/>
      <c r="H415" s="41"/>
      <c r="I415" s="220"/>
      <c r="J415" s="41"/>
      <c r="K415" s="41"/>
      <c r="L415" s="45"/>
      <c r="M415" s="221"/>
      <c r="N415" s="222"/>
      <c r="O415" s="85"/>
      <c r="P415" s="85"/>
      <c r="Q415" s="85"/>
      <c r="R415" s="85"/>
      <c r="S415" s="85"/>
      <c r="T415" s="86"/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T415" s="18" t="s">
        <v>139</v>
      </c>
      <c r="AU415" s="18" t="s">
        <v>86</v>
      </c>
    </row>
    <row r="416" s="13" customFormat="1">
      <c r="A416" s="13"/>
      <c r="B416" s="223"/>
      <c r="C416" s="224"/>
      <c r="D416" s="225" t="s">
        <v>141</v>
      </c>
      <c r="E416" s="226" t="s">
        <v>19</v>
      </c>
      <c r="F416" s="227" t="s">
        <v>598</v>
      </c>
      <c r="G416" s="224"/>
      <c r="H416" s="228">
        <v>51.549999999999997</v>
      </c>
      <c r="I416" s="229"/>
      <c r="J416" s="224"/>
      <c r="K416" s="224"/>
      <c r="L416" s="230"/>
      <c r="M416" s="268"/>
      <c r="N416" s="269"/>
      <c r="O416" s="269"/>
      <c r="P416" s="269"/>
      <c r="Q416" s="269"/>
      <c r="R416" s="269"/>
      <c r="S416" s="269"/>
      <c r="T416" s="270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34" t="s">
        <v>141</v>
      </c>
      <c r="AU416" s="234" t="s">
        <v>86</v>
      </c>
      <c r="AV416" s="13" t="s">
        <v>86</v>
      </c>
      <c r="AW416" s="13" t="s">
        <v>37</v>
      </c>
      <c r="AX416" s="13" t="s">
        <v>83</v>
      </c>
      <c r="AY416" s="234" t="s">
        <v>129</v>
      </c>
    </row>
    <row r="417" s="2" customFormat="1" ht="6.96" customHeight="1">
      <c r="A417" s="39"/>
      <c r="B417" s="60"/>
      <c r="C417" s="61"/>
      <c r="D417" s="61"/>
      <c r="E417" s="61"/>
      <c r="F417" s="61"/>
      <c r="G417" s="61"/>
      <c r="H417" s="61"/>
      <c r="I417" s="61"/>
      <c r="J417" s="61"/>
      <c r="K417" s="61"/>
      <c r="L417" s="45"/>
      <c r="M417" s="39"/>
      <c r="O417" s="39"/>
      <c r="P417" s="39"/>
      <c r="Q417" s="39"/>
      <c r="R417" s="39"/>
      <c r="S417" s="39"/>
      <c r="T417" s="39"/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</row>
  </sheetData>
  <sheetProtection sheet="1" autoFilter="0" formatColumns="0" formatRows="0" objects="1" scenarios="1" spinCount="100000" saltValue="owhA+KmV+qpAW8G46fZu3xWuq7yIP78NUOtH1qqVkOCWD7glPtLTpffuQf6iXi9sQEYO1Z/1K/WdZzQCZ1nBCg==" hashValue="Aikz+Gpl2Hdf6ygpH4T220NGy+KDoDenzpVAsWsjyXj6kJCt6ghEzqBl3dd0bBcANjsIIkhpXk3K0b+2MvqB6Q==" algorithmName="SHA-512" password="CC35"/>
  <autoFilter ref="C89:K416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1_02/112151114"/>
    <hyperlink ref="F97" r:id="rId2" display="https://podminky.urs.cz/item/CS_URS_2021_02/111211232"/>
    <hyperlink ref="F101" r:id="rId3" display="https://podminky.urs.cz/item/CS_URS_2021_02/112251102"/>
    <hyperlink ref="F104" r:id="rId4" display="https://podminky.urs.cz/item/CS_URS_2021_02/111251102"/>
    <hyperlink ref="F108" r:id="rId5" display="https://podminky.urs.cz/item/CS_URS_2021_02/111301111"/>
    <hyperlink ref="F114" r:id="rId6" display="https://podminky.urs.cz/item/CS_URS_2021_02/121103111"/>
    <hyperlink ref="F122" r:id="rId7" display="https://podminky.urs.cz/item/CS_URS_2021_02/181351114"/>
    <hyperlink ref="F128" r:id="rId8" display="https://podminky.urs.cz/item/CS_URS_2021_02/183405211"/>
    <hyperlink ref="F143" r:id="rId9" display="https://podminky.urs.cz/item/CS_URS_2021_02/115101202"/>
    <hyperlink ref="F148" r:id="rId10" display="https://podminky.urs.cz/item/CS_URS_2021_02/115101302"/>
    <hyperlink ref="F153" r:id="rId11" display="https://podminky.urs.cz/item/CS_URS_2021_02/115101204"/>
    <hyperlink ref="F156" r:id="rId12" display="https://podminky.urs.cz/item/CS_URS_2021_02/115101304"/>
    <hyperlink ref="F159" r:id="rId13" display="https://podminky.urs.cz/item/CS_URS_2021_02/132154202"/>
    <hyperlink ref="F165" r:id="rId14" display="https://podminky.urs.cz/item/CS_URS_2021_02/132254202"/>
    <hyperlink ref="F171" r:id="rId15" display="https://podminky.urs.cz/item/CS_URS_2021_02/132354201"/>
    <hyperlink ref="F177" r:id="rId16" display="https://podminky.urs.cz/item/CS_URS_2021_02/132454201"/>
    <hyperlink ref="F183" r:id="rId17" display="https://podminky.urs.cz/item/CS_URS_2021_02/131151204"/>
    <hyperlink ref="F191" r:id="rId18" display="https://podminky.urs.cz/item/CS_URS_2021_02/131251204"/>
    <hyperlink ref="F199" r:id="rId19" display="https://podminky.urs.cz/item/CS_URS_2021_02/131351203"/>
    <hyperlink ref="F207" r:id="rId20" display="https://podminky.urs.cz/item/CS_URS_2021_02/131451202"/>
    <hyperlink ref="F215" r:id="rId21" display="https://podminky.urs.cz/item/CS_URS_2021_02/151811132"/>
    <hyperlink ref="F221" r:id="rId22" display="https://podminky.urs.cz/item/CS_URS_2021_02/151811232"/>
    <hyperlink ref="F228" r:id="rId23" display="https://podminky.urs.cz/item/CS_URS_2021_02/162551108"/>
    <hyperlink ref="F235" r:id="rId24" display="https://podminky.urs.cz/item/CS_URS_2021_02/162551128"/>
    <hyperlink ref="F238" r:id="rId25" display="https://podminky.urs.cz/item/CS_URS_2021_02/162751117"/>
    <hyperlink ref="F241" r:id="rId26" display="https://podminky.urs.cz/item/CS_URS_2021_02/162751119"/>
    <hyperlink ref="F244" r:id="rId27" display="https://podminky.urs.cz/item/CS_URS_2021_02/162751137"/>
    <hyperlink ref="F249" r:id="rId28" display="https://podminky.urs.cz/item/CS_URS_2021_02/162751139"/>
    <hyperlink ref="F252" r:id="rId29" display="https://podminky.urs.cz/item/CS_URS_2021_02/171201201"/>
    <hyperlink ref="F255" r:id="rId30" display="https://podminky.urs.cz/item/CS_URS_2021_02/171201221"/>
    <hyperlink ref="F271" r:id="rId31" display="https://podminky.urs.cz/item/CS_URS_2021_02/174101101"/>
    <hyperlink ref="F281" r:id="rId32" display="https://podminky.urs.cz/item/CS_URS_2021_02/175151101"/>
    <hyperlink ref="F287" r:id="rId33" display="https://podminky.urs.cz/item/CS_URS_2021_02/58341341"/>
    <hyperlink ref="F290" r:id="rId34" display="https://podminky.urs.cz/item/CS_URS_2021_02/212750101"/>
    <hyperlink ref="F296" r:id="rId35" display="https://podminky.urs.cz/item/CS_URS_2021_02/451572111"/>
    <hyperlink ref="F306" r:id="rId36" display="https://podminky.urs.cz/item/CS_URS_2021_02/871442111"/>
    <hyperlink ref="F309" r:id="rId37" display="https://podminky.urs.cz/item/CS_URS_2021_02/28641270"/>
    <hyperlink ref="F312" r:id="rId38" display="https://podminky.urs.cz/item/CS_URS_2021_02/871492111"/>
    <hyperlink ref="F315" r:id="rId39" display="https://podminky.urs.cz/item/CS_URS_2021_02/28641274"/>
    <hyperlink ref="F318" r:id="rId40" display="https://podminky.urs.cz/item/CS_URS_2021_02/871542111"/>
    <hyperlink ref="F321" r:id="rId41" display="https://podminky.urs.cz/item/CS_URS_2021_02/28641277"/>
    <hyperlink ref="F325" r:id="rId42" display="https://podminky.urs.cz/item/CS_URS_2021_02/899104112"/>
    <hyperlink ref="F327" r:id="rId43" display="https://podminky.urs.cz/item/CS_URS_2021_02/55241402"/>
    <hyperlink ref="F330" r:id="rId44" display="https://podminky.urs.cz/item/CS_URS_2021_02/452112111"/>
    <hyperlink ref="F332" r:id="rId45" display="https://podminky.urs.cz/item/CS_URS_2021_02/59224184"/>
    <hyperlink ref="F335" r:id="rId46" display="https://podminky.urs.cz/item/CS_URS_2021_02/59224176"/>
    <hyperlink ref="F338" r:id="rId47" display="https://podminky.urs.cz/item/CS_URS_2021_02/894414211"/>
    <hyperlink ref="F344" r:id="rId48" display="https://podminky.urs.cz/item/CS_URS_2021_02/894412411"/>
    <hyperlink ref="F346" r:id="rId49" display="https://podminky.urs.cz/item/CS_URS_2021_02/59224056"/>
    <hyperlink ref="F349" r:id="rId50" display="https://podminky.urs.cz/item/CS_URS_2021_02/894411311"/>
    <hyperlink ref="F359" r:id="rId51" display="https://podminky.urs.cz/item/CS_URS_2021_02/894414111"/>
    <hyperlink ref="F372" r:id="rId52" display="https://podminky.urs.cz/item/CS_URS_2021_02/59224348"/>
    <hyperlink ref="F375" r:id="rId53" display="https://podminky.urs.cz/item/CS_URS_2021_02/59224342"/>
    <hyperlink ref="F378" r:id="rId54" display="https://podminky.urs.cz/item/CS_URS_2021_02/977211111"/>
    <hyperlink ref="F386" r:id="rId55" display="https://podminky.urs.cz/item/CS_URS_2021_02/359901211"/>
    <hyperlink ref="F392" r:id="rId56" display="https://podminky.urs.cz/item/CS_URS_2021_02/899722112"/>
    <hyperlink ref="F399" r:id="rId57" display="https://podminky.urs.cz/item/CS_URS_2021_02/119003223"/>
    <hyperlink ref="F405" r:id="rId58" display="https://podminky.urs.cz/item/CS_URS_2021_02/119003224"/>
    <hyperlink ref="F412" r:id="rId59" display="https://podminky.urs.cz/item/CS_URS_2021_02/998276101"/>
    <hyperlink ref="F415" r:id="rId60" display="https://podminky.urs.cz/item/CS_URS_2021_02/99827612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6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86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Revitalizace Švarcavy - 3.část - Zkapacitnění kanalizace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604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85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96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97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98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ROUND((SUM(BE88:BE214)),  2)</f>
        <v>0</v>
      </c>
      <c r="G33" s="39"/>
      <c r="H33" s="39"/>
      <c r="I33" s="149">
        <v>0.20999999999999999</v>
      </c>
      <c r="J33" s="148">
        <f>ROUND(((SUM(BE88:BE214))*I33),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ROUND((SUM(BF88:BF214)),  2)</f>
        <v>0</v>
      </c>
      <c r="G34" s="39"/>
      <c r="H34" s="39"/>
      <c r="I34" s="149">
        <v>0.14999999999999999</v>
      </c>
      <c r="J34" s="148">
        <f>ROUND(((SUM(BF88:BF214))*I34),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ROUND((SUM(BG88:BG214)),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ROUND((SUM(BH88:BH214)),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ROUND((SUM(BI88:BI214)),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Revitalizace Švarcavy - 3.část - Zkapacitnění kanalizace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02 - IO 09 Rušená kanalizace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Přelouč</v>
      </c>
      <c r="G52" s="41"/>
      <c r="H52" s="41"/>
      <c r="I52" s="33" t="s">
        <v>23</v>
      </c>
      <c r="J52" s="73" t="str">
        <f>IF(J12="","",J12)</f>
        <v>1. 11. 2021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Přelouč</v>
      </c>
      <c r="G54" s="41"/>
      <c r="H54" s="41"/>
      <c r="I54" s="33" t="s">
        <v>33</v>
      </c>
      <c r="J54" s="37" t="str">
        <f>E21</f>
        <v>Ing. Koblenc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Vodohospodářský rozvoj a výstavba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100</v>
      </c>
      <c r="D57" s="163"/>
      <c r="E57" s="163"/>
      <c r="F57" s="163"/>
      <c r="G57" s="163"/>
      <c r="H57" s="163"/>
      <c r="I57" s="163"/>
      <c r="J57" s="164" t="s">
        <v>101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102</v>
      </c>
    </row>
    <row r="60" s="9" customFormat="1" ht="24.96" customHeight="1">
      <c r="A60" s="9"/>
      <c r="B60" s="166"/>
      <c r="C60" s="167"/>
      <c r="D60" s="168" t="s">
        <v>103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104</v>
      </c>
      <c r="E61" s="175"/>
      <c r="F61" s="175"/>
      <c r="G61" s="175"/>
      <c r="H61" s="175"/>
      <c r="I61" s="175"/>
      <c r="J61" s="176">
        <f>J90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605</v>
      </c>
      <c r="E62" s="175"/>
      <c r="F62" s="175"/>
      <c r="G62" s="175"/>
      <c r="H62" s="175"/>
      <c r="I62" s="175"/>
      <c r="J62" s="176">
        <f>J97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606</v>
      </c>
      <c r="E63" s="175"/>
      <c r="F63" s="175"/>
      <c r="G63" s="175"/>
      <c r="H63" s="175"/>
      <c r="I63" s="175"/>
      <c r="J63" s="176">
        <f>J126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607</v>
      </c>
      <c r="E64" s="175"/>
      <c r="F64" s="175"/>
      <c r="G64" s="175"/>
      <c r="H64" s="175"/>
      <c r="I64" s="175"/>
      <c r="J64" s="176">
        <f>J136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608</v>
      </c>
      <c r="E65" s="175"/>
      <c r="F65" s="175"/>
      <c r="G65" s="175"/>
      <c r="H65" s="175"/>
      <c r="I65" s="175"/>
      <c r="J65" s="176">
        <f>J152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609</v>
      </c>
      <c r="E66" s="175"/>
      <c r="F66" s="175"/>
      <c r="G66" s="175"/>
      <c r="H66" s="175"/>
      <c r="I66" s="175"/>
      <c r="J66" s="176">
        <f>J171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610</v>
      </c>
      <c r="E67" s="175"/>
      <c r="F67" s="175"/>
      <c r="G67" s="175"/>
      <c r="H67" s="175"/>
      <c r="I67" s="175"/>
      <c r="J67" s="176">
        <f>J186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611</v>
      </c>
      <c r="E68" s="175"/>
      <c r="F68" s="175"/>
      <c r="G68" s="175"/>
      <c r="H68" s="175"/>
      <c r="I68" s="175"/>
      <c r="J68" s="176">
        <f>J202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114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Revitalizace Švarcavy - 3.část - Zkapacitnění kanalizace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94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02 - IO 09 Rušená kanalizace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>Přelouč</v>
      </c>
      <c r="G82" s="41"/>
      <c r="H82" s="41"/>
      <c r="I82" s="33" t="s">
        <v>23</v>
      </c>
      <c r="J82" s="73" t="str">
        <f>IF(J12="","",J12)</f>
        <v>1. 11. 2021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>město Přelouč</v>
      </c>
      <c r="G84" s="41"/>
      <c r="H84" s="41"/>
      <c r="I84" s="33" t="s">
        <v>33</v>
      </c>
      <c r="J84" s="37" t="str">
        <f>E21</f>
        <v>Ing. Koblenc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5.65" customHeight="1">
      <c r="A85" s="39"/>
      <c r="B85" s="40"/>
      <c r="C85" s="33" t="s">
        <v>31</v>
      </c>
      <c r="D85" s="41"/>
      <c r="E85" s="41"/>
      <c r="F85" s="28" t="str">
        <f>IF(E18="","",E18)</f>
        <v>Vyplň údaj</v>
      </c>
      <c r="G85" s="41"/>
      <c r="H85" s="41"/>
      <c r="I85" s="33" t="s">
        <v>38</v>
      </c>
      <c r="J85" s="37" t="str">
        <f>E24</f>
        <v>Vodohospodářský rozvoj a výstavba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115</v>
      </c>
      <c r="D87" s="181" t="s">
        <v>60</v>
      </c>
      <c r="E87" s="181" t="s">
        <v>56</v>
      </c>
      <c r="F87" s="181" t="s">
        <v>57</v>
      </c>
      <c r="G87" s="181" t="s">
        <v>116</v>
      </c>
      <c r="H87" s="181" t="s">
        <v>117</v>
      </c>
      <c r="I87" s="181" t="s">
        <v>118</v>
      </c>
      <c r="J87" s="181" t="s">
        <v>101</v>
      </c>
      <c r="K87" s="182" t="s">
        <v>119</v>
      </c>
      <c r="L87" s="183"/>
      <c r="M87" s="93" t="s">
        <v>19</v>
      </c>
      <c r="N87" s="94" t="s">
        <v>45</v>
      </c>
      <c r="O87" s="94" t="s">
        <v>120</v>
      </c>
      <c r="P87" s="94" t="s">
        <v>121</v>
      </c>
      <c r="Q87" s="94" t="s">
        <v>122</v>
      </c>
      <c r="R87" s="94" t="s">
        <v>123</v>
      </c>
      <c r="S87" s="94" t="s">
        <v>124</v>
      </c>
      <c r="T87" s="95" t="s">
        <v>125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126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</f>
        <v>0</v>
      </c>
      <c r="Q88" s="97"/>
      <c r="R88" s="186">
        <f>R89</f>
        <v>0</v>
      </c>
      <c r="S88" s="97"/>
      <c r="T88" s="187">
        <f>T89</f>
        <v>271.63990000000001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74</v>
      </c>
      <c r="AU88" s="18" t="s">
        <v>102</v>
      </c>
      <c r="BK88" s="188">
        <f>BK89</f>
        <v>0</v>
      </c>
    </row>
    <row r="89" s="12" customFormat="1" ht="25.92" customHeight="1">
      <c r="A89" s="12"/>
      <c r="B89" s="189"/>
      <c r="C89" s="190"/>
      <c r="D89" s="191" t="s">
        <v>74</v>
      </c>
      <c r="E89" s="192" t="s">
        <v>127</v>
      </c>
      <c r="F89" s="192" t="s">
        <v>128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P90+P97+P126+P136+P152+P171+P186+P202</f>
        <v>0</v>
      </c>
      <c r="Q89" s="197"/>
      <c r="R89" s="198">
        <f>R90+R97+R126+R136+R152+R171+R186+R202</f>
        <v>0</v>
      </c>
      <c r="S89" s="197"/>
      <c r="T89" s="199">
        <f>T90+T97+T126+T136+T152+T171+T186+T202</f>
        <v>271.63990000000001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83</v>
      </c>
      <c r="AT89" s="201" t="s">
        <v>74</v>
      </c>
      <c r="AU89" s="201" t="s">
        <v>75</v>
      </c>
      <c r="AY89" s="200" t="s">
        <v>129</v>
      </c>
      <c r="BK89" s="202">
        <f>BK90+BK97+BK126+BK136+BK152+BK171+BK186+BK202</f>
        <v>0</v>
      </c>
    </row>
    <row r="90" s="12" customFormat="1" ht="22.8" customHeight="1">
      <c r="A90" s="12"/>
      <c r="B90" s="189"/>
      <c r="C90" s="190"/>
      <c r="D90" s="191" t="s">
        <v>74</v>
      </c>
      <c r="E90" s="203" t="s">
        <v>130</v>
      </c>
      <c r="F90" s="203" t="s">
        <v>131</v>
      </c>
      <c r="G90" s="190"/>
      <c r="H90" s="190"/>
      <c r="I90" s="193"/>
      <c r="J90" s="204">
        <f>BK90</f>
        <v>0</v>
      </c>
      <c r="K90" s="190"/>
      <c r="L90" s="195"/>
      <c r="M90" s="196"/>
      <c r="N90" s="197"/>
      <c r="O90" s="197"/>
      <c r="P90" s="198">
        <f>SUM(P91:P96)</f>
        <v>0</v>
      </c>
      <c r="Q90" s="197"/>
      <c r="R90" s="198">
        <f>SUM(R91:R96)</f>
        <v>0</v>
      </c>
      <c r="S90" s="197"/>
      <c r="T90" s="199">
        <f>SUM(T91:T96)</f>
        <v>2.0625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0" t="s">
        <v>83</v>
      </c>
      <c r="AT90" s="201" t="s">
        <v>74</v>
      </c>
      <c r="AU90" s="201" t="s">
        <v>83</v>
      </c>
      <c r="AY90" s="200" t="s">
        <v>129</v>
      </c>
      <c r="BK90" s="202">
        <f>SUM(BK91:BK96)</f>
        <v>0</v>
      </c>
    </row>
    <row r="91" s="2" customFormat="1" ht="21.75" customHeight="1">
      <c r="A91" s="39"/>
      <c r="B91" s="40"/>
      <c r="C91" s="205" t="s">
        <v>83</v>
      </c>
      <c r="D91" s="205" t="s">
        <v>132</v>
      </c>
      <c r="E91" s="206" t="s">
        <v>612</v>
      </c>
      <c r="F91" s="207" t="s">
        <v>613</v>
      </c>
      <c r="G91" s="208" t="s">
        <v>394</v>
      </c>
      <c r="H91" s="209">
        <v>25</v>
      </c>
      <c r="I91" s="210"/>
      <c r="J91" s="211">
        <f>ROUND(I91*H91,2)</f>
        <v>0</v>
      </c>
      <c r="K91" s="207" t="s">
        <v>136</v>
      </c>
      <c r="L91" s="45"/>
      <c r="M91" s="212" t="s">
        <v>19</v>
      </c>
      <c r="N91" s="213" t="s">
        <v>46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0.082500000000000004</v>
      </c>
      <c r="T91" s="215">
        <f>S91*H91</f>
        <v>2.0625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137</v>
      </c>
      <c r="AT91" s="216" t="s">
        <v>132</v>
      </c>
      <c r="AU91" s="216" t="s">
        <v>86</v>
      </c>
      <c r="AY91" s="18" t="s">
        <v>129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83</v>
      </c>
      <c r="BK91" s="217">
        <f>ROUND(I91*H91,2)</f>
        <v>0</v>
      </c>
      <c r="BL91" s="18" t="s">
        <v>137</v>
      </c>
      <c r="BM91" s="216" t="s">
        <v>614</v>
      </c>
    </row>
    <row r="92" s="2" customFormat="1">
      <c r="A92" s="39"/>
      <c r="B92" s="40"/>
      <c r="C92" s="41"/>
      <c r="D92" s="218" t="s">
        <v>139</v>
      </c>
      <c r="E92" s="41"/>
      <c r="F92" s="219" t="s">
        <v>615</v>
      </c>
      <c r="G92" s="41"/>
      <c r="H92" s="41"/>
      <c r="I92" s="220"/>
      <c r="J92" s="41"/>
      <c r="K92" s="41"/>
      <c r="L92" s="45"/>
      <c r="M92" s="221"/>
      <c r="N92" s="222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139</v>
      </c>
      <c r="AU92" s="18" t="s">
        <v>86</v>
      </c>
    </row>
    <row r="93" s="13" customFormat="1">
      <c r="A93" s="13"/>
      <c r="B93" s="223"/>
      <c r="C93" s="224"/>
      <c r="D93" s="225" t="s">
        <v>141</v>
      </c>
      <c r="E93" s="226" t="s">
        <v>19</v>
      </c>
      <c r="F93" s="227" t="s">
        <v>616</v>
      </c>
      <c r="G93" s="224"/>
      <c r="H93" s="228">
        <v>25</v>
      </c>
      <c r="I93" s="229"/>
      <c r="J93" s="224"/>
      <c r="K93" s="224"/>
      <c r="L93" s="230"/>
      <c r="M93" s="231"/>
      <c r="N93" s="232"/>
      <c r="O93" s="232"/>
      <c r="P93" s="232"/>
      <c r="Q93" s="232"/>
      <c r="R93" s="232"/>
      <c r="S93" s="232"/>
      <c r="T93" s="23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4" t="s">
        <v>141</v>
      </c>
      <c r="AU93" s="234" t="s">
        <v>86</v>
      </c>
      <c r="AV93" s="13" t="s">
        <v>86</v>
      </c>
      <c r="AW93" s="13" t="s">
        <v>37</v>
      </c>
      <c r="AX93" s="13" t="s">
        <v>83</v>
      </c>
      <c r="AY93" s="234" t="s">
        <v>129</v>
      </c>
    </row>
    <row r="94" s="2" customFormat="1" ht="16.5" customHeight="1">
      <c r="A94" s="39"/>
      <c r="B94" s="40"/>
      <c r="C94" s="205" t="s">
        <v>86</v>
      </c>
      <c r="D94" s="205" t="s">
        <v>132</v>
      </c>
      <c r="E94" s="206" t="s">
        <v>617</v>
      </c>
      <c r="F94" s="207" t="s">
        <v>618</v>
      </c>
      <c r="G94" s="208" t="s">
        <v>394</v>
      </c>
      <c r="H94" s="209">
        <v>25</v>
      </c>
      <c r="I94" s="210"/>
      <c r="J94" s="211">
        <f>ROUND(I94*H94,2)</f>
        <v>0</v>
      </c>
      <c r="K94" s="207" t="s">
        <v>136</v>
      </c>
      <c r="L94" s="45"/>
      <c r="M94" s="212" t="s">
        <v>19</v>
      </c>
      <c r="N94" s="213" t="s">
        <v>46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137</v>
      </c>
      <c r="AT94" s="216" t="s">
        <v>132</v>
      </c>
      <c r="AU94" s="216" t="s">
        <v>86</v>
      </c>
      <c r="AY94" s="18" t="s">
        <v>129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83</v>
      </c>
      <c r="BK94" s="217">
        <f>ROUND(I94*H94,2)</f>
        <v>0</v>
      </c>
      <c r="BL94" s="18" t="s">
        <v>137</v>
      </c>
      <c r="BM94" s="216" t="s">
        <v>619</v>
      </c>
    </row>
    <row r="95" s="2" customFormat="1">
      <c r="A95" s="39"/>
      <c r="B95" s="40"/>
      <c r="C95" s="41"/>
      <c r="D95" s="218" t="s">
        <v>139</v>
      </c>
      <c r="E95" s="41"/>
      <c r="F95" s="219" t="s">
        <v>620</v>
      </c>
      <c r="G95" s="41"/>
      <c r="H95" s="41"/>
      <c r="I95" s="220"/>
      <c r="J95" s="41"/>
      <c r="K95" s="41"/>
      <c r="L95" s="45"/>
      <c r="M95" s="221"/>
      <c r="N95" s="222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139</v>
      </c>
      <c r="AU95" s="18" t="s">
        <v>86</v>
      </c>
    </row>
    <row r="96" s="13" customFormat="1">
      <c r="A96" s="13"/>
      <c r="B96" s="223"/>
      <c r="C96" s="224"/>
      <c r="D96" s="225" t="s">
        <v>141</v>
      </c>
      <c r="E96" s="226" t="s">
        <v>19</v>
      </c>
      <c r="F96" s="227" t="s">
        <v>621</v>
      </c>
      <c r="G96" s="224"/>
      <c r="H96" s="228">
        <v>25</v>
      </c>
      <c r="I96" s="229"/>
      <c r="J96" s="224"/>
      <c r="K96" s="224"/>
      <c r="L96" s="230"/>
      <c r="M96" s="231"/>
      <c r="N96" s="232"/>
      <c r="O96" s="232"/>
      <c r="P96" s="232"/>
      <c r="Q96" s="232"/>
      <c r="R96" s="232"/>
      <c r="S96" s="232"/>
      <c r="T96" s="23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4" t="s">
        <v>141</v>
      </c>
      <c r="AU96" s="234" t="s">
        <v>86</v>
      </c>
      <c r="AV96" s="13" t="s">
        <v>86</v>
      </c>
      <c r="AW96" s="13" t="s">
        <v>37</v>
      </c>
      <c r="AX96" s="13" t="s">
        <v>83</v>
      </c>
      <c r="AY96" s="234" t="s">
        <v>129</v>
      </c>
    </row>
    <row r="97" s="12" customFormat="1" ht="22.8" customHeight="1">
      <c r="A97" s="12"/>
      <c r="B97" s="189"/>
      <c r="C97" s="190"/>
      <c r="D97" s="191" t="s">
        <v>74</v>
      </c>
      <c r="E97" s="203" t="s">
        <v>180</v>
      </c>
      <c r="F97" s="203" t="s">
        <v>209</v>
      </c>
      <c r="G97" s="190"/>
      <c r="H97" s="190"/>
      <c r="I97" s="193"/>
      <c r="J97" s="204">
        <f>BK97</f>
        <v>0</v>
      </c>
      <c r="K97" s="190"/>
      <c r="L97" s="195"/>
      <c r="M97" s="196"/>
      <c r="N97" s="197"/>
      <c r="O97" s="197"/>
      <c r="P97" s="198">
        <f>SUM(P98:P125)</f>
        <v>0</v>
      </c>
      <c r="Q97" s="197"/>
      <c r="R97" s="198">
        <f>SUM(R98:R125)</f>
        <v>0</v>
      </c>
      <c r="S97" s="197"/>
      <c r="T97" s="199">
        <f>SUM(T98:T125)</f>
        <v>0</v>
      </c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R97" s="200" t="s">
        <v>83</v>
      </c>
      <c r="AT97" s="201" t="s">
        <v>74</v>
      </c>
      <c r="AU97" s="201" t="s">
        <v>83</v>
      </c>
      <c r="AY97" s="200" t="s">
        <v>129</v>
      </c>
      <c r="BK97" s="202">
        <f>SUM(BK98:BK125)</f>
        <v>0</v>
      </c>
    </row>
    <row r="98" s="2" customFormat="1" ht="24.15" customHeight="1">
      <c r="A98" s="39"/>
      <c r="B98" s="40"/>
      <c r="C98" s="205" t="s">
        <v>149</v>
      </c>
      <c r="D98" s="205" t="s">
        <v>132</v>
      </c>
      <c r="E98" s="206" t="s">
        <v>622</v>
      </c>
      <c r="F98" s="207" t="s">
        <v>623</v>
      </c>
      <c r="G98" s="208" t="s">
        <v>172</v>
      </c>
      <c r="H98" s="209">
        <v>85.614999999999995</v>
      </c>
      <c r="I98" s="210"/>
      <c r="J98" s="211">
        <f>ROUND(I98*H98,2)</f>
        <v>0</v>
      </c>
      <c r="K98" s="207" t="s">
        <v>136</v>
      </c>
      <c r="L98" s="45"/>
      <c r="M98" s="212" t="s">
        <v>19</v>
      </c>
      <c r="N98" s="213" t="s">
        <v>46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137</v>
      </c>
      <c r="AT98" s="216" t="s">
        <v>132</v>
      </c>
      <c r="AU98" s="216" t="s">
        <v>86</v>
      </c>
      <c r="AY98" s="18" t="s">
        <v>129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83</v>
      </c>
      <c r="BK98" s="217">
        <f>ROUND(I98*H98,2)</f>
        <v>0</v>
      </c>
      <c r="BL98" s="18" t="s">
        <v>137</v>
      </c>
      <c r="BM98" s="216" t="s">
        <v>624</v>
      </c>
    </row>
    <row r="99" s="2" customFormat="1">
      <c r="A99" s="39"/>
      <c r="B99" s="40"/>
      <c r="C99" s="41"/>
      <c r="D99" s="218" t="s">
        <v>139</v>
      </c>
      <c r="E99" s="41"/>
      <c r="F99" s="219" t="s">
        <v>625</v>
      </c>
      <c r="G99" s="41"/>
      <c r="H99" s="41"/>
      <c r="I99" s="220"/>
      <c r="J99" s="41"/>
      <c r="K99" s="41"/>
      <c r="L99" s="45"/>
      <c r="M99" s="221"/>
      <c r="N99" s="222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139</v>
      </c>
      <c r="AU99" s="18" t="s">
        <v>86</v>
      </c>
    </row>
    <row r="100" s="13" customFormat="1">
      <c r="A100" s="13"/>
      <c r="B100" s="223"/>
      <c r="C100" s="224"/>
      <c r="D100" s="225" t="s">
        <v>141</v>
      </c>
      <c r="E100" s="226" t="s">
        <v>19</v>
      </c>
      <c r="F100" s="227" t="s">
        <v>626</v>
      </c>
      <c r="G100" s="224"/>
      <c r="H100" s="228">
        <v>41.509999999999998</v>
      </c>
      <c r="I100" s="229"/>
      <c r="J100" s="224"/>
      <c r="K100" s="224"/>
      <c r="L100" s="230"/>
      <c r="M100" s="231"/>
      <c r="N100" s="232"/>
      <c r="O100" s="232"/>
      <c r="P100" s="232"/>
      <c r="Q100" s="232"/>
      <c r="R100" s="232"/>
      <c r="S100" s="232"/>
      <c r="T100" s="233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34" t="s">
        <v>141</v>
      </c>
      <c r="AU100" s="234" t="s">
        <v>86</v>
      </c>
      <c r="AV100" s="13" t="s">
        <v>86</v>
      </c>
      <c r="AW100" s="13" t="s">
        <v>37</v>
      </c>
      <c r="AX100" s="13" t="s">
        <v>75</v>
      </c>
      <c r="AY100" s="234" t="s">
        <v>129</v>
      </c>
    </row>
    <row r="101" s="13" customFormat="1">
      <c r="A101" s="13"/>
      <c r="B101" s="223"/>
      <c r="C101" s="224"/>
      <c r="D101" s="225" t="s">
        <v>141</v>
      </c>
      <c r="E101" s="226" t="s">
        <v>19</v>
      </c>
      <c r="F101" s="227" t="s">
        <v>627</v>
      </c>
      <c r="G101" s="224"/>
      <c r="H101" s="228">
        <v>14.949999999999999</v>
      </c>
      <c r="I101" s="229"/>
      <c r="J101" s="224"/>
      <c r="K101" s="224"/>
      <c r="L101" s="230"/>
      <c r="M101" s="231"/>
      <c r="N101" s="232"/>
      <c r="O101" s="232"/>
      <c r="P101" s="232"/>
      <c r="Q101" s="232"/>
      <c r="R101" s="232"/>
      <c r="S101" s="232"/>
      <c r="T101" s="23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4" t="s">
        <v>141</v>
      </c>
      <c r="AU101" s="234" t="s">
        <v>86</v>
      </c>
      <c r="AV101" s="13" t="s">
        <v>86</v>
      </c>
      <c r="AW101" s="13" t="s">
        <v>37</v>
      </c>
      <c r="AX101" s="13" t="s">
        <v>75</v>
      </c>
      <c r="AY101" s="234" t="s">
        <v>129</v>
      </c>
    </row>
    <row r="102" s="13" customFormat="1">
      <c r="A102" s="13"/>
      <c r="B102" s="223"/>
      <c r="C102" s="224"/>
      <c r="D102" s="225" t="s">
        <v>141</v>
      </c>
      <c r="E102" s="226" t="s">
        <v>19</v>
      </c>
      <c r="F102" s="227" t="s">
        <v>628</v>
      </c>
      <c r="G102" s="224"/>
      <c r="H102" s="228">
        <v>70.280000000000001</v>
      </c>
      <c r="I102" s="229"/>
      <c r="J102" s="224"/>
      <c r="K102" s="224"/>
      <c r="L102" s="230"/>
      <c r="M102" s="231"/>
      <c r="N102" s="232"/>
      <c r="O102" s="232"/>
      <c r="P102" s="232"/>
      <c r="Q102" s="232"/>
      <c r="R102" s="232"/>
      <c r="S102" s="232"/>
      <c r="T102" s="233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4" t="s">
        <v>141</v>
      </c>
      <c r="AU102" s="234" t="s">
        <v>86</v>
      </c>
      <c r="AV102" s="13" t="s">
        <v>86</v>
      </c>
      <c r="AW102" s="13" t="s">
        <v>37</v>
      </c>
      <c r="AX102" s="13" t="s">
        <v>75</v>
      </c>
      <c r="AY102" s="234" t="s">
        <v>129</v>
      </c>
    </row>
    <row r="103" s="13" customFormat="1">
      <c r="A103" s="13"/>
      <c r="B103" s="223"/>
      <c r="C103" s="224"/>
      <c r="D103" s="225" t="s">
        <v>141</v>
      </c>
      <c r="E103" s="226" t="s">
        <v>19</v>
      </c>
      <c r="F103" s="227" t="s">
        <v>629</v>
      </c>
      <c r="G103" s="224"/>
      <c r="H103" s="228">
        <v>44.490000000000002</v>
      </c>
      <c r="I103" s="229"/>
      <c r="J103" s="224"/>
      <c r="K103" s="224"/>
      <c r="L103" s="230"/>
      <c r="M103" s="231"/>
      <c r="N103" s="232"/>
      <c r="O103" s="232"/>
      <c r="P103" s="232"/>
      <c r="Q103" s="232"/>
      <c r="R103" s="232"/>
      <c r="S103" s="232"/>
      <c r="T103" s="23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4" t="s">
        <v>141</v>
      </c>
      <c r="AU103" s="234" t="s">
        <v>86</v>
      </c>
      <c r="AV103" s="13" t="s">
        <v>86</v>
      </c>
      <c r="AW103" s="13" t="s">
        <v>37</v>
      </c>
      <c r="AX103" s="13" t="s">
        <v>75</v>
      </c>
      <c r="AY103" s="234" t="s">
        <v>129</v>
      </c>
    </row>
    <row r="104" s="15" customFormat="1">
      <c r="A104" s="15"/>
      <c r="B104" s="247"/>
      <c r="C104" s="248"/>
      <c r="D104" s="225" t="s">
        <v>141</v>
      </c>
      <c r="E104" s="249" t="s">
        <v>19</v>
      </c>
      <c r="F104" s="250" t="s">
        <v>178</v>
      </c>
      <c r="G104" s="248"/>
      <c r="H104" s="251">
        <v>171.22999999999999</v>
      </c>
      <c r="I104" s="252"/>
      <c r="J104" s="248"/>
      <c r="K104" s="248"/>
      <c r="L104" s="253"/>
      <c r="M104" s="254"/>
      <c r="N104" s="255"/>
      <c r="O104" s="255"/>
      <c r="P104" s="255"/>
      <c r="Q104" s="255"/>
      <c r="R104" s="255"/>
      <c r="S104" s="255"/>
      <c r="T104" s="256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57" t="s">
        <v>141</v>
      </c>
      <c r="AU104" s="257" t="s">
        <v>86</v>
      </c>
      <c r="AV104" s="15" t="s">
        <v>149</v>
      </c>
      <c r="AW104" s="15" t="s">
        <v>37</v>
      </c>
      <c r="AX104" s="15" t="s">
        <v>75</v>
      </c>
      <c r="AY104" s="257" t="s">
        <v>129</v>
      </c>
    </row>
    <row r="105" s="13" customFormat="1">
      <c r="A105" s="13"/>
      <c r="B105" s="223"/>
      <c r="C105" s="224"/>
      <c r="D105" s="225" t="s">
        <v>141</v>
      </c>
      <c r="E105" s="226" t="s">
        <v>19</v>
      </c>
      <c r="F105" s="227" t="s">
        <v>630</v>
      </c>
      <c r="G105" s="224"/>
      <c r="H105" s="228">
        <v>85.614999999999995</v>
      </c>
      <c r="I105" s="229"/>
      <c r="J105" s="224"/>
      <c r="K105" s="224"/>
      <c r="L105" s="230"/>
      <c r="M105" s="231"/>
      <c r="N105" s="232"/>
      <c r="O105" s="232"/>
      <c r="P105" s="232"/>
      <c r="Q105" s="232"/>
      <c r="R105" s="232"/>
      <c r="S105" s="232"/>
      <c r="T105" s="23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34" t="s">
        <v>141</v>
      </c>
      <c r="AU105" s="234" t="s">
        <v>86</v>
      </c>
      <c r="AV105" s="13" t="s">
        <v>86</v>
      </c>
      <c r="AW105" s="13" t="s">
        <v>37</v>
      </c>
      <c r="AX105" s="13" t="s">
        <v>83</v>
      </c>
      <c r="AY105" s="234" t="s">
        <v>129</v>
      </c>
    </row>
    <row r="106" s="2" customFormat="1" ht="24.15" customHeight="1">
      <c r="A106" s="39"/>
      <c r="B106" s="40"/>
      <c r="C106" s="205" t="s">
        <v>137</v>
      </c>
      <c r="D106" s="205" t="s">
        <v>132</v>
      </c>
      <c r="E106" s="206" t="s">
        <v>631</v>
      </c>
      <c r="F106" s="207" t="s">
        <v>632</v>
      </c>
      <c r="G106" s="208" t="s">
        <v>172</v>
      </c>
      <c r="H106" s="209">
        <v>85.614999999999995</v>
      </c>
      <c r="I106" s="210"/>
      <c r="J106" s="211">
        <f>ROUND(I106*H106,2)</f>
        <v>0</v>
      </c>
      <c r="K106" s="207" t="s">
        <v>136</v>
      </c>
      <c r="L106" s="45"/>
      <c r="M106" s="212" t="s">
        <v>19</v>
      </c>
      <c r="N106" s="213" t="s">
        <v>46</v>
      </c>
      <c r="O106" s="85"/>
      <c r="P106" s="214">
        <f>O106*H106</f>
        <v>0</v>
      </c>
      <c r="Q106" s="214">
        <v>0</v>
      </c>
      <c r="R106" s="214">
        <f>Q106*H106</f>
        <v>0</v>
      </c>
      <c r="S106" s="214">
        <v>0</v>
      </c>
      <c r="T106" s="215">
        <f>S106*H106</f>
        <v>0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6" t="s">
        <v>137</v>
      </c>
      <c r="AT106" s="216" t="s">
        <v>132</v>
      </c>
      <c r="AU106" s="216" t="s">
        <v>86</v>
      </c>
      <c r="AY106" s="18" t="s">
        <v>129</v>
      </c>
      <c r="BE106" s="217">
        <f>IF(N106="základní",J106,0)</f>
        <v>0</v>
      </c>
      <c r="BF106" s="217">
        <f>IF(N106="snížená",J106,0)</f>
        <v>0</v>
      </c>
      <c r="BG106" s="217">
        <f>IF(N106="zákl. přenesená",J106,0)</f>
        <v>0</v>
      </c>
      <c r="BH106" s="217">
        <f>IF(N106="sníž. přenesená",J106,0)</f>
        <v>0</v>
      </c>
      <c r="BI106" s="217">
        <f>IF(N106="nulová",J106,0)</f>
        <v>0</v>
      </c>
      <c r="BJ106" s="18" t="s">
        <v>83</v>
      </c>
      <c r="BK106" s="217">
        <f>ROUND(I106*H106,2)</f>
        <v>0</v>
      </c>
      <c r="BL106" s="18" t="s">
        <v>137</v>
      </c>
      <c r="BM106" s="216" t="s">
        <v>633</v>
      </c>
    </row>
    <row r="107" s="2" customFormat="1">
      <c r="A107" s="39"/>
      <c r="B107" s="40"/>
      <c r="C107" s="41"/>
      <c r="D107" s="218" t="s">
        <v>139</v>
      </c>
      <c r="E107" s="41"/>
      <c r="F107" s="219" t="s">
        <v>634</v>
      </c>
      <c r="G107" s="41"/>
      <c r="H107" s="41"/>
      <c r="I107" s="220"/>
      <c r="J107" s="41"/>
      <c r="K107" s="41"/>
      <c r="L107" s="45"/>
      <c r="M107" s="221"/>
      <c r="N107" s="222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139</v>
      </c>
      <c r="AU107" s="18" t="s">
        <v>86</v>
      </c>
    </row>
    <row r="108" s="13" customFormat="1">
      <c r="A108" s="13"/>
      <c r="B108" s="223"/>
      <c r="C108" s="224"/>
      <c r="D108" s="225" t="s">
        <v>141</v>
      </c>
      <c r="E108" s="226" t="s">
        <v>19</v>
      </c>
      <c r="F108" s="227" t="s">
        <v>626</v>
      </c>
      <c r="G108" s="224"/>
      <c r="H108" s="228">
        <v>41.509999999999998</v>
      </c>
      <c r="I108" s="229"/>
      <c r="J108" s="224"/>
      <c r="K108" s="224"/>
      <c r="L108" s="230"/>
      <c r="M108" s="231"/>
      <c r="N108" s="232"/>
      <c r="O108" s="232"/>
      <c r="P108" s="232"/>
      <c r="Q108" s="232"/>
      <c r="R108" s="232"/>
      <c r="S108" s="232"/>
      <c r="T108" s="23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4" t="s">
        <v>141</v>
      </c>
      <c r="AU108" s="234" t="s">
        <v>86</v>
      </c>
      <c r="AV108" s="13" t="s">
        <v>86</v>
      </c>
      <c r="AW108" s="13" t="s">
        <v>37</v>
      </c>
      <c r="AX108" s="13" t="s">
        <v>75</v>
      </c>
      <c r="AY108" s="234" t="s">
        <v>129</v>
      </c>
    </row>
    <row r="109" s="13" customFormat="1">
      <c r="A109" s="13"/>
      <c r="B109" s="223"/>
      <c r="C109" s="224"/>
      <c r="D109" s="225" t="s">
        <v>141</v>
      </c>
      <c r="E109" s="226" t="s">
        <v>19</v>
      </c>
      <c r="F109" s="227" t="s">
        <v>627</v>
      </c>
      <c r="G109" s="224"/>
      <c r="H109" s="228">
        <v>14.949999999999999</v>
      </c>
      <c r="I109" s="229"/>
      <c r="J109" s="224"/>
      <c r="K109" s="224"/>
      <c r="L109" s="230"/>
      <c r="M109" s="231"/>
      <c r="N109" s="232"/>
      <c r="O109" s="232"/>
      <c r="P109" s="232"/>
      <c r="Q109" s="232"/>
      <c r="R109" s="232"/>
      <c r="S109" s="232"/>
      <c r="T109" s="233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4" t="s">
        <v>141</v>
      </c>
      <c r="AU109" s="234" t="s">
        <v>86</v>
      </c>
      <c r="AV109" s="13" t="s">
        <v>86</v>
      </c>
      <c r="AW109" s="13" t="s">
        <v>37</v>
      </c>
      <c r="AX109" s="13" t="s">
        <v>75</v>
      </c>
      <c r="AY109" s="234" t="s">
        <v>129</v>
      </c>
    </row>
    <row r="110" s="13" customFormat="1">
      <c r="A110" s="13"/>
      <c r="B110" s="223"/>
      <c r="C110" s="224"/>
      <c r="D110" s="225" t="s">
        <v>141</v>
      </c>
      <c r="E110" s="226" t="s">
        <v>19</v>
      </c>
      <c r="F110" s="227" t="s">
        <v>628</v>
      </c>
      <c r="G110" s="224"/>
      <c r="H110" s="228">
        <v>70.280000000000001</v>
      </c>
      <c r="I110" s="229"/>
      <c r="J110" s="224"/>
      <c r="K110" s="224"/>
      <c r="L110" s="230"/>
      <c r="M110" s="231"/>
      <c r="N110" s="232"/>
      <c r="O110" s="232"/>
      <c r="P110" s="232"/>
      <c r="Q110" s="232"/>
      <c r="R110" s="232"/>
      <c r="S110" s="232"/>
      <c r="T110" s="23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34" t="s">
        <v>141</v>
      </c>
      <c r="AU110" s="234" t="s">
        <v>86</v>
      </c>
      <c r="AV110" s="13" t="s">
        <v>86</v>
      </c>
      <c r="AW110" s="13" t="s">
        <v>37</v>
      </c>
      <c r="AX110" s="13" t="s">
        <v>75</v>
      </c>
      <c r="AY110" s="234" t="s">
        <v>129</v>
      </c>
    </row>
    <row r="111" s="13" customFormat="1">
      <c r="A111" s="13"/>
      <c r="B111" s="223"/>
      <c r="C111" s="224"/>
      <c r="D111" s="225" t="s">
        <v>141</v>
      </c>
      <c r="E111" s="226" t="s">
        <v>19</v>
      </c>
      <c r="F111" s="227" t="s">
        <v>629</v>
      </c>
      <c r="G111" s="224"/>
      <c r="H111" s="228">
        <v>44.490000000000002</v>
      </c>
      <c r="I111" s="229"/>
      <c r="J111" s="224"/>
      <c r="K111" s="224"/>
      <c r="L111" s="230"/>
      <c r="M111" s="231"/>
      <c r="N111" s="232"/>
      <c r="O111" s="232"/>
      <c r="P111" s="232"/>
      <c r="Q111" s="232"/>
      <c r="R111" s="232"/>
      <c r="S111" s="232"/>
      <c r="T111" s="23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34" t="s">
        <v>141</v>
      </c>
      <c r="AU111" s="234" t="s">
        <v>86</v>
      </c>
      <c r="AV111" s="13" t="s">
        <v>86</v>
      </c>
      <c r="AW111" s="13" t="s">
        <v>37</v>
      </c>
      <c r="AX111" s="13" t="s">
        <v>75</v>
      </c>
      <c r="AY111" s="234" t="s">
        <v>129</v>
      </c>
    </row>
    <row r="112" s="15" customFormat="1">
      <c r="A112" s="15"/>
      <c r="B112" s="247"/>
      <c r="C112" s="248"/>
      <c r="D112" s="225" t="s">
        <v>141</v>
      </c>
      <c r="E112" s="249" t="s">
        <v>19</v>
      </c>
      <c r="F112" s="250" t="s">
        <v>178</v>
      </c>
      <c r="G112" s="248"/>
      <c r="H112" s="251">
        <v>171.22999999999999</v>
      </c>
      <c r="I112" s="252"/>
      <c r="J112" s="248"/>
      <c r="K112" s="248"/>
      <c r="L112" s="253"/>
      <c r="M112" s="254"/>
      <c r="N112" s="255"/>
      <c r="O112" s="255"/>
      <c r="P112" s="255"/>
      <c r="Q112" s="255"/>
      <c r="R112" s="255"/>
      <c r="S112" s="255"/>
      <c r="T112" s="256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7" t="s">
        <v>141</v>
      </c>
      <c r="AU112" s="257" t="s">
        <v>86</v>
      </c>
      <c r="AV112" s="15" t="s">
        <v>149</v>
      </c>
      <c r="AW112" s="15" t="s">
        <v>37</v>
      </c>
      <c r="AX112" s="15" t="s">
        <v>75</v>
      </c>
      <c r="AY112" s="257" t="s">
        <v>129</v>
      </c>
    </row>
    <row r="113" s="13" customFormat="1">
      <c r="A113" s="13"/>
      <c r="B113" s="223"/>
      <c r="C113" s="224"/>
      <c r="D113" s="225" t="s">
        <v>141</v>
      </c>
      <c r="E113" s="226" t="s">
        <v>19</v>
      </c>
      <c r="F113" s="227" t="s">
        <v>630</v>
      </c>
      <c r="G113" s="224"/>
      <c r="H113" s="228">
        <v>85.614999999999995</v>
      </c>
      <c r="I113" s="229"/>
      <c r="J113" s="224"/>
      <c r="K113" s="224"/>
      <c r="L113" s="230"/>
      <c r="M113" s="231"/>
      <c r="N113" s="232"/>
      <c r="O113" s="232"/>
      <c r="P113" s="232"/>
      <c r="Q113" s="232"/>
      <c r="R113" s="232"/>
      <c r="S113" s="232"/>
      <c r="T113" s="23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4" t="s">
        <v>141</v>
      </c>
      <c r="AU113" s="234" t="s">
        <v>86</v>
      </c>
      <c r="AV113" s="13" t="s">
        <v>86</v>
      </c>
      <c r="AW113" s="13" t="s">
        <v>37</v>
      </c>
      <c r="AX113" s="13" t="s">
        <v>83</v>
      </c>
      <c r="AY113" s="234" t="s">
        <v>129</v>
      </c>
    </row>
    <row r="114" s="2" customFormat="1" ht="24.15" customHeight="1">
      <c r="A114" s="39"/>
      <c r="B114" s="40"/>
      <c r="C114" s="205" t="s">
        <v>160</v>
      </c>
      <c r="D114" s="205" t="s">
        <v>132</v>
      </c>
      <c r="E114" s="206" t="s">
        <v>635</v>
      </c>
      <c r="F114" s="207" t="s">
        <v>636</v>
      </c>
      <c r="G114" s="208" t="s">
        <v>172</v>
      </c>
      <c r="H114" s="209">
        <v>59.185000000000002</v>
      </c>
      <c r="I114" s="210"/>
      <c r="J114" s="211">
        <f>ROUND(I114*H114,2)</f>
        <v>0</v>
      </c>
      <c r="K114" s="207" t="s">
        <v>136</v>
      </c>
      <c r="L114" s="45"/>
      <c r="M114" s="212" t="s">
        <v>19</v>
      </c>
      <c r="N114" s="213" t="s">
        <v>46</v>
      </c>
      <c r="O114" s="85"/>
      <c r="P114" s="214">
        <f>O114*H114</f>
        <v>0</v>
      </c>
      <c r="Q114" s="214">
        <v>0</v>
      </c>
      <c r="R114" s="214">
        <f>Q114*H114</f>
        <v>0</v>
      </c>
      <c r="S114" s="214">
        <v>0</v>
      </c>
      <c r="T114" s="215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6" t="s">
        <v>137</v>
      </c>
      <c r="AT114" s="216" t="s">
        <v>132</v>
      </c>
      <c r="AU114" s="216" t="s">
        <v>86</v>
      </c>
      <c r="AY114" s="18" t="s">
        <v>129</v>
      </c>
      <c r="BE114" s="217">
        <f>IF(N114="základní",J114,0)</f>
        <v>0</v>
      </c>
      <c r="BF114" s="217">
        <f>IF(N114="snížená",J114,0)</f>
        <v>0</v>
      </c>
      <c r="BG114" s="217">
        <f>IF(N114="zákl. přenesená",J114,0)</f>
        <v>0</v>
      </c>
      <c r="BH114" s="217">
        <f>IF(N114="sníž. přenesená",J114,0)</f>
        <v>0</v>
      </c>
      <c r="BI114" s="217">
        <f>IF(N114="nulová",J114,0)</f>
        <v>0</v>
      </c>
      <c r="BJ114" s="18" t="s">
        <v>83</v>
      </c>
      <c r="BK114" s="217">
        <f>ROUND(I114*H114,2)</f>
        <v>0</v>
      </c>
      <c r="BL114" s="18" t="s">
        <v>137</v>
      </c>
      <c r="BM114" s="216" t="s">
        <v>637</v>
      </c>
    </row>
    <row r="115" s="2" customFormat="1">
      <c r="A115" s="39"/>
      <c r="B115" s="40"/>
      <c r="C115" s="41"/>
      <c r="D115" s="218" t="s">
        <v>139</v>
      </c>
      <c r="E115" s="41"/>
      <c r="F115" s="219" t="s">
        <v>638</v>
      </c>
      <c r="G115" s="41"/>
      <c r="H115" s="41"/>
      <c r="I115" s="220"/>
      <c r="J115" s="41"/>
      <c r="K115" s="41"/>
      <c r="L115" s="45"/>
      <c r="M115" s="221"/>
      <c r="N115" s="222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139</v>
      </c>
      <c r="AU115" s="18" t="s">
        <v>86</v>
      </c>
    </row>
    <row r="116" s="13" customFormat="1">
      <c r="A116" s="13"/>
      <c r="B116" s="223"/>
      <c r="C116" s="224"/>
      <c r="D116" s="225" t="s">
        <v>141</v>
      </c>
      <c r="E116" s="226" t="s">
        <v>19</v>
      </c>
      <c r="F116" s="227" t="s">
        <v>639</v>
      </c>
      <c r="G116" s="224"/>
      <c r="H116" s="228">
        <v>16.77</v>
      </c>
      <c r="I116" s="229"/>
      <c r="J116" s="224"/>
      <c r="K116" s="224"/>
      <c r="L116" s="230"/>
      <c r="M116" s="231"/>
      <c r="N116" s="232"/>
      <c r="O116" s="232"/>
      <c r="P116" s="232"/>
      <c r="Q116" s="232"/>
      <c r="R116" s="232"/>
      <c r="S116" s="232"/>
      <c r="T116" s="23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34" t="s">
        <v>141</v>
      </c>
      <c r="AU116" s="234" t="s">
        <v>86</v>
      </c>
      <c r="AV116" s="13" t="s">
        <v>86</v>
      </c>
      <c r="AW116" s="13" t="s">
        <v>37</v>
      </c>
      <c r="AX116" s="13" t="s">
        <v>75</v>
      </c>
      <c r="AY116" s="234" t="s">
        <v>129</v>
      </c>
    </row>
    <row r="117" s="13" customFormat="1">
      <c r="A117" s="13"/>
      <c r="B117" s="223"/>
      <c r="C117" s="224"/>
      <c r="D117" s="225" t="s">
        <v>141</v>
      </c>
      <c r="E117" s="226" t="s">
        <v>19</v>
      </c>
      <c r="F117" s="227" t="s">
        <v>640</v>
      </c>
      <c r="G117" s="224"/>
      <c r="H117" s="228">
        <v>101.59999999999999</v>
      </c>
      <c r="I117" s="229"/>
      <c r="J117" s="224"/>
      <c r="K117" s="224"/>
      <c r="L117" s="230"/>
      <c r="M117" s="231"/>
      <c r="N117" s="232"/>
      <c r="O117" s="232"/>
      <c r="P117" s="232"/>
      <c r="Q117" s="232"/>
      <c r="R117" s="232"/>
      <c r="S117" s="232"/>
      <c r="T117" s="23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4" t="s">
        <v>141</v>
      </c>
      <c r="AU117" s="234" t="s">
        <v>86</v>
      </c>
      <c r="AV117" s="13" t="s">
        <v>86</v>
      </c>
      <c r="AW117" s="13" t="s">
        <v>37</v>
      </c>
      <c r="AX117" s="13" t="s">
        <v>75</v>
      </c>
      <c r="AY117" s="234" t="s">
        <v>129</v>
      </c>
    </row>
    <row r="118" s="15" customFormat="1">
      <c r="A118" s="15"/>
      <c r="B118" s="247"/>
      <c r="C118" s="248"/>
      <c r="D118" s="225" t="s">
        <v>141</v>
      </c>
      <c r="E118" s="249" t="s">
        <v>19</v>
      </c>
      <c r="F118" s="250" t="s">
        <v>178</v>
      </c>
      <c r="G118" s="248"/>
      <c r="H118" s="251">
        <v>118.37000000000001</v>
      </c>
      <c r="I118" s="252"/>
      <c r="J118" s="248"/>
      <c r="K118" s="248"/>
      <c r="L118" s="253"/>
      <c r="M118" s="254"/>
      <c r="N118" s="255"/>
      <c r="O118" s="255"/>
      <c r="P118" s="255"/>
      <c r="Q118" s="255"/>
      <c r="R118" s="255"/>
      <c r="S118" s="255"/>
      <c r="T118" s="256"/>
      <c r="U118" s="15"/>
      <c r="V118" s="15"/>
      <c r="W118" s="15"/>
      <c r="X118" s="15"/>
      <c r="Y118" s="15"/>
      <c r="Z118" s="15"/>
      <c r="AA118" s="15"/>
      <c r="AB118" s="15"/>
      <c r="AC118" s="15"/>
      <c r="AD118" s="15"/>
      <c r="AE118" s="15"/>
      <c r="AT118" s="257" t="s">
        <v>141</v>
      </c>
      <c r="AU118" s="257" t="s">
        <v>86</v>
      </c>
      <c r="AV118" s="15" t="s">
        <v>149</v>
      </c>
      <c r="AW118" s="15" t="s">
        <v>37</v>
      </c>
      <c r="AX118" s="15" t="s">
        <v>75</v>
      </c>
      <c r="AY118" s="257" t="s">
        <v>129</v>
      </c>
    </row>
    <row r="119" s="13" customFormat="1">
      <c r="A119" s="13"/>
      <c r="B119" s="223"/>
      <c r="C119" s="224"/>
      <c r="D119" s="225" t="s">
        <v>141</v>
      </c>
      <c r="E119" s="226" t="s">
        <v>19</v>
      </c>
      <c r="F119" s="227" t="s">
        <v>641</v>
      </c>
      <c r="G119" s="224"/>
      <c r="H119" s="228">
        <v>59.185000000000002</v>
      </c>
      <c r="I119" s="229"/>
      <c r="J119" s="224"/>
      <c r="K119" s="224"/>
      <c r="L119" s="230"/>
      <c r="M119" s="231"/>
      <c r="N119" s="232"/>
      <c r="O119" s="232"/>
      <c r="P119" s="232"/>
      <c r="Q119" s="232"/>
      <c r="R119" s="232"/>
      <c r="S119" s="232"/>
      <c r="T119" s="23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4" t="s">
        <v>141</v>
      </c>
      <c r="AU119" s="234" t="s">
        <v>86</v>
      </c>
      <c r="AV119" s="13" t="s">
        <v>86</v>
      </c>
      <c r="AW119" s="13" t="s">
        <v>37</v>
      </c>
      <c r="AX119" s="13" t="s">
        <v>83</v>
      </c>
      <c r="AY119" s="234" t="s">
        <v>129</v>
      </c>
    </row>
    <row r="120" s="2" customFormat="1" ht="24.15" customHeight="1">
      <c r="A120" s="39"/>
      <c r="B120" s="40"/>
      <c r="C120" s="205" t="s">
        <v>169</v>
      </c>
      <c r="D120" s="205" t="s">
        <v>132</v>
      </c>
      <c r="E120" s="206" t="s">
        <v>642</v>
      </c>
      <c r="F120" s="207" t="s">
        <v>643</v>
      </c>
      <c r="G120" s="208" t="s">
        <v>172</v>
      </c>
      <c r="H120" s="209">
        <v>59.185000000000002</v>
      </c>
      <c r="I120" s="210"/>
      <c r="J120" s="211">
        <f>ROUND(I120*H120,2)</f>
        <v>0</v>
      </c>
      <c r="K120" s="207" t="s">
        <v>136</v>
      </c>
      <c r="L120" s="45"/>
      <c r="M120" s="212" t="s">
        <v>19</v>
      </c>
      <c r="N120" s="213" t="s">
        <v>46</v>
      </c>
      <c r="O120" s="85"/>
      <c r="P120" s="214">
        <f>O120*H120</f>
        <v>0</v>
      </c>
      <c r="Q120" s="214">
        <v>0</v>
      </c>
      <c r="R120" s="214">
        <f>Q120*H120</f>
        <v>0</v>
      </c>
      <c r="S120" s="214">
        <v>0</v>
      </c>
      <c r="T120" s="215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6" t="s">
        <v>137</v>
      </c>
      <c r="AT120" s="216" t="s">
        <v>132</v>
      </c>
      <c r="AU120" s="216" t="s">
        <v>86</v>
      </c>
      <c r="AY120" s="18" t="s">
        <v>129</v>
      </c>
      <c r="BE120" s="217">
        <f>IF(N120="základní",J120,0)</f>
        <v>0</v>
      </c>
      <c r="BF120" s="217">
        <f>IF(N120="snížená",J120,0)</f>
        <v>0</v>
      </c>
      <c r="BG120" s="217">
        <f>IF(N120="zákl. přenesená",J120,0)</f>
        <v>0</v>
      </c>
      <c r="BH120" s="217">
        <f>IF(N120="sníž. přenesená",J120,0)</f>
        <v>0</v>
      </c>
      <c r="BI120" s="217">
        <f>IF(N120="nulová",J120,0)</f>
        <v>0</v>
      </c>
      <c r="BJ120" s="18" t="s">
        <v>83</v>
      </c>
      <c r="BK120" s="217">
        <f>ROUND(I120*H120,2)</f>
        <v>0</v>
      </c>
      <c r="BL120" s="18" t="s">
        <v>137</v>
      </c>
      <c r="BM120" s="216" t="s">
        <v>644</v>
      </c>
    </row>
    <row r="121" s="2" customFormat="1">
      <c r="A121" s="39"/>
      <c r="B121" s="40"/>
      <c r="C121" s="41"/>
      <c r="D121" s="218" t="s">
        <v>139</v>
      </c>
      <c r="E121" s="41"/>
      <c r="F121" s="219" t="s">
        <v>645</v>
      </c>
      <c r="G121" s="41"/>
      <c r="H121" s="41"/>
      <c r="I121" s="220"/>
      <c r="J121" s="41"/>
      <c r="K121" s="41"/>
      <c r="L121" s="45"/>
      <c r="M121" s="221"/>
      <c r="N121" s="222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139</v>
      </c>
      <c r="AU121" s="18" t="s">
        <v>86</v>
      </c>
    </row>
    <row r="122" s="13" customFormat="1">
      <c r="A122" s="13"/>
      <c r="B122" s="223"/>
      <c r="C122" s="224"/>
      <c r="D122" s="225" t="s">
        <v>141</v>
      </c>
      <c r="E122" s="226" t="s">
        <v>19</v>
      </c>
      <c r="F122" s="227" t="s">
        <v>639</v>
      </c>
      <c r="G122" s="224"/>
      <c r="H122" s="228">
        <v>16.77</v>
      </c>
      <c r="I122" s="229"/>
      <c r="J122" s="224"/>
      <c r="K122" s="224"/>
      <c r="L122" s="230"/>
      <c r="M122" s="231"/>
      <c r="N122" s="232"/>
      <c r="O122" s="232"/>
      <c r="P122" s="232"/>
      <c r="Q122" s="232"/>
      <c r="R122" s="232"/>
      <c r="S122" s="232"/>
      <c r="T122" s="23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4" t="s">
        <v>141</v>
      </c>
      <c r="AU122" s="234" t="s">
        <v>86</v>
      </c>
      <c r="AV122" s="13" t="s">
        <v>86</v>
      </c>
      <c r="AW122" s="13" t="s">
        <v>37</v>
      </c>
      <c r="AX122" s="13" t="s">
        <v>75</v>
      </c>
      <c r="AY122" s="234" t="s">
        <v>129</v>
      </c>
    </row>
    <row r="123" s="13" customFormat="1">
      <c r="A123" s="13"/>
      <c r="B123" s="223"/>
      <c r="C123" s="224"/>
      <c r="D123" s="225" t="s">
        <v>141</v>
      </c>
      <c r="E123" s="226" t="s">
        <v>19</v>
      </c>
      <c r="F123" s="227" t="s">
        <v>640</v>
      </c>
      <c r="G123" s="224"/>
      <c r="H123" s="228">
        <v>101.59999999999999</v>
      </c>
      <c r="I123" s="229"/>
      <c r="J123" s="224"/>
      <c r="K123" s="224"/>
      <c r="L123" s="230"/>
      <c r="M123" s="231"/>
      <c r="N123" s="232"/>
      <c r="O123" s="232"/>
      <c r="P123" s="232"/>
      <c r="Q123" s="232"/>
      <c r="R123" s="232"/>
      <c r="S123" s="232"/>
      <c r="T123" s="233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4" t="s">
        <v>141</v>
      </c>
      <c r="AU123" s="234" t="s">
        <v>86</v>
      </c>
      <c r="AV123" s="13" t="s">
        <v>86</v>
      </c>
      <c r="AW123" s="13" t="s">
        <v>37</v>
      </c>
      <c r="AX123" s="13" t="s">
        <v>75</v>
      </c>
      <c r="AY123" s="234" t="s">
        <v>129</v>
      </c>
    </row>
    <row r="124" s="15" customFormat="1">
      <c r="A124" s="15"/>
      <c r="B124" s="247"/>
      <c r="C124" s="248"/>
      <c r="D124" s="225" t="s">
        <v>141</v>
      </c>
      <c r="E124" s="249" t="s">
        <v>19</v>
      </c>
      <c r="F124" s="250" t="s">
        <v>178</v>
      </c>
      <c r="G124" s="248"/>
      <c r="H124" s="251">
        <v>118.37000000000001</v>
      </c>
      <c r="I124" s="252"/>
      <c r="J124" s="248"/>
      <c r="K124" s="248"/>
      <c r="L124" s="253"/>
      <c r="M124" s="254"/>
      <c r="N124" s="255"/>
      <c r="O124" s="255"/>
      <c r="P124" s="255"/>
      <c r="Q124" s="255"/>
      <c r="R124" s="255"/>
      <c r="S124" s="255"/>
      <c r="T124" s="256"/>
      <c r="U124" s="15"/>
      <c r="V124" s="15"/>
      <c r="W124" s="15"/>
      <c r="X124" s="15"/>
      <c r="Y124" s="15"/>
      <c r="Z124" s="15"/>
      <c r="AA124" s="15"/>
      <c r="AB124" s="15"/>
      <c r="AC124" s="15"/>
      <c r="AD124" s="15"/>
      <c r="AE124" s="15"/>
      <c r="AT124" s="257" t="s">
        <v>141</v>
      </c>
      <c r="AU124" s="257" t="s">
        <v>86</v>
      </c>
      <c r="AV124" s="15" t="s">
        <v>149</v>
      </c>
      <c r="AW124" s="15" t="s">
        <v>37</v>
      </c>
      <c r="AX124" s="15" t="s">
        <v>75</v>
      </c>
      <c r="AY124" s="257" t="s">
        <v>129</v>
      </c>
    </row>
    <row r="125" s="13" customFormat="1">
      <c r="A125" s="13"/>
      <c r="B125" s="223"/>
      <c r="C125" s="224"/>
      <c r="D125" s="225" t="s">
        <v>141</v>
      </c>
      <c r="E125" s="226" t="s">
        <v>19</v>
      </c>
      <c r="F125" s="227" t="s">
        <v>641</v>
      </c>
      <c r="G125" s="224"/>
      <c r="H125" s="228">
        <v>59.185000000000002</v>
      </c>
      <c r="I125" s="229"/>
      <c r="J125" s="224"/>
      <c r="K125" s="224"/>
      <c r="L125" s="230"/>
      <c r="M125" s="231"/>
      <c r="N125" s="232"/>
      <c r="O125" s="232"/>
      <c r="P125" s="232"/>
      <c r="Q125" s="232"/>
      <c r="R125" s="232"/>
      <c r="S125" s="232"/>
      <c r="T125" s="23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4" t="s">
        <v>141</v>
      </c>
      <c r="AU125" s="234" t="s">
        <v>86</v>
      </c>
      <c r="AV125" s="13" t="s">
        <v>86</v>
      </c>
      <c r="AW125" s="13" t="s">
        <v>37</v>
      </c>
      <c r="AX125" s="13" t="s">
        <v>83</v>
      </c>
      <c r="AY125" s="234" t="s">
        <v>129</v>
      </c>
    </row>
    <row r="126" s="12" customFormat="1" ht="22.8" customHeight="1">
      <c r="A126" s="12"/>
      <c r="B126" s="189"/>
      <c r="C126" s="190"/>
      <c r="D126" s="191" t="s">
        <v>74</v>
      </c>
      <c r="E126" s="203" t="s">
        <v>208</v>
      </c>
      <c r="F126" s="203" t="s">
        <v>646</v>
      </c>
      <c r="G126" s="190"/>
      <c r="H126" s="190"/>
      <c r="I126" s="193"/>
      <c r="J126" s="204">
        <f>BK126</f>
        <v>0</v>
      </c>
      <c r="K126" s="190"/>
      <c r="L126" s="195"/>
      <c r="M126" s="196"/>
      <c r="N126" s="197"/>
      <c r="O126" s="197"/>
      <c r="P126" s="198">
        <f>SUM(P127:P135)</f>
        <v>0</v>
      </c>
      <c r="Q126" s="197"/>
      <c r="R126" s="198">
        <f>SUM(R127:R135)</f>
        <v>0</v>
      </c>
      <c r="S126" s="197"/>
      <c r="T126" s="199">
        <f>SUM(T127:T135)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0" t="s">
        <v>83</v>
      </c>
      <c r="AT126" s="201" t="s">
        <v>74</v>
      </c>
      <c r="AU126" s="201" t="s">
        <v>83</v>
      </c>
      <c r="AY126" s="200" t="s">
        <v>129</v>
      </c>
      <c r="BK126" s="202">
        <f>SUM(BK127:BK135)</f>
        <v>0</v>
      </c>
    </row>
    <row r="127" s="2" customFormat="1" ht="37.8" customHeight="1">
      <c r="A127" s="39"/>
      <c r="B127" s="40"/>
      <c r="C127" s="205" t="s">
        <v>182</v>
      </c>
      <c r="D127" s="205" t="s">
        <v>132</v>
      </c>
      <c r="E127" s="206" t="s">
        <v>306</v>
      </c>
      <c r="F127" s="207" t="s">
        <v>307</v>
      </c>
      <c r="G127" s="208" t="s">
        <v>172</v>
      </c>
      <c r="H127" s="209">
        <v>704</v>
      </c>
      <c r="I127" s="210"/>
      <c r="J127" s="211">
        <f>ROUND(I127*H127,2)</f>
        <v>0</v>
      </c>
      <c r="K127" s="207" t="s">
        <v>136</v>
      </c>
      <c r="L127" s="45"/>
      <c r="M127" s="212" t="s">
        <v>19</v>
      </c>
      <c r="N127" s="213" t="s">
        <v>46</v>
      </c>
      <c r="O127" s="85"/>
      <c r="P127" s="214">
        <f>O127*H127</f>
        <v>0</v>
      </c>
      <c r="Q127" s="214">
        <v>0</v>
      </c>
      <c r="R127" s="214">
        <f>Q127*H127</f>
        <v>0</v>
      </c>
      <c r="S127" s="214">
        <v>0</v>
      </c>
      <c r="T127" s="215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6" t="s">
        <v>137</v>
      </c>
      <c r="AT127" s="216" t="s">
        <v>132</v>
      </c>
      <c r="AU127" s="216" t="s">
        <v>86</v>
      </c>
      <c r="AY127" s="18" t="s">
        <v>129</v>
      </c>
      <c r="BE127" s="217">
        <f>IF(N127="základní",J127,0)</f>
        <v>0</v>
      </c>
      <c r="BF127" s="217">
        <f>IF(N127="snížená",J127,0)</f>
        <v>0</v>
      </c>
      <c r="BG127" s="217">
        <f>IF(N127="zákl. přenesená",J127,0)</f>
        <v>0</v>
      </c>
      <c r="BH127" s="217">
        <f>IF(N127="sníž. přenesená",J127,0)</f>
        <v>0</v>
      </c>
      <c r="BI127" s="217">
        <f>IF(N127="nulová",J127,0)</f>
        <v>0</v>
      </c>
      <c r="BJ127" s="18" t="s">
        <v>83</v>
      </c>
      <c r="BK127" s="217">
        <f>ROUND(I127*H127,2)</f>
        <v>0</v>
      </c>
      <c r="BL127" s="18" t="s">
        <v>137</v>
      </c>
      <c r="BM127" s="216" t="s">
        <v>647</v>
      </c>
    </row>
    <row r="128" s="2" customFormat="1">
      <c r="A128" s="39"/>
      <c r="B128" s="40"/>
      <c r="C128" s="41"/>
      <c r="D128" s="218" t="s">
        <v>139</v>
      </c>
      <c r="E128" s="41"/>
      <c r="F128" s="219" t="s">
        <v>309</v>
      </c>
      <c r="G128" s="41"/>
      <c r="H128" s="41"/>
      <c r="I128" s="220"/>
      <c r="J128" s="41"/>
      <c r="K128" s="41"/>
      <c r="L128" s="45"/>
      <c r="M128" s="221"/>
      <c r="N128" s="222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139</v>
      </c>
      <c r="AU128" s="18" t="s">
        <v>86</v>
      </c>
    </row>
    <row r="129" s="13" customFormat="1">
      <c r="A129" s="13"/>
      <c r="B129" s="223"/>
      <c r="C129" s="224"/>
      <c r="D129" s="225" t="s">
        <v>141</v>
      </c>
      <c r="E129" s="226" t="s">
        <v>19</v>
      </c>
      <c r="F129" s="227" t="s">
        <v>648</v>
      </c>
      <c r="G129" s="224"/>
      <c r="H129" s="228">
        <v>289.60000000000002</v>
      </c>
      <c r="I129" s="229"/>
      <c r="J129" s="224"/>
      <c r="K129" s="224"/>
      <c r="L129" s="230"/>
      <c r="M129" s="231"/>
      <c r="N129" s="232"/>
      <c r="O129" s="232"/>
      <c r="P129" s="232"/>
      <c r="Q129" s="232"/>
      <c r="R129" s="232"/>
      <c r="S129" s="232"/>
      <c r="T129" s="233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4" t="s">
        <v>141</v>
      </c>
      <c r="AU129" s="234" t="s">
        <v>86</v>
      </c>
      <c r="AV129" s="13" t="s">
        <v>86</v>
      </c>
      <c r="AW129" s="13" t="s">
        <v>37</v>
      </c>
      <c r="AX129" s="13" t="s">
        <v>75</v>
      </c>
      <c r="AY129" s="234" t="s">
        <v>129</v>
      </c>
    </row>
    <row r="130" s="13" customFormat="1">
      <c r="A130" s="13"/>
      <c r="B130" s="223"/>
      <c r="C130" s="224"/>
      <c r="D130" s="225" t="s">
        <v>141</v>
      </c>
      <c r="E130" s="226" t="s">
        <v>19</v>
      </c>
      <c r="F130" s="227" t="s">
        <v>649</v>
      </c>
      <c r="G130" s="224"/>
      <c r="H130" s="228">
        <v>414.39999999999998</v>
      </c>
      <c r="I130" s="229"/>
      <c r="J130" s="224"/>
      <c r="K130" s="224"/>
      <c r="L130" s="230"/>
      <c r="M130" s="231"/>
      <c r="N130" s="232"/>
      <c r="O130" s="232"/>
      <c r="P130" s="232"/>
      <c r="Q130" s="232"/>
      <c r="R130" s="232"/>
      <c r="S130" s="232"/>
      <c r="T130" s="23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4" t="s">
        <v>141</v>
      </c>
      <c r="AU130" s="234" t="s">
        <v>86</v>
      </c>
      <c r="AV130" s="13" t="s">
        <v>86</v>
      </c>
      <c r="AW130" s="13" t="s">
        <v>37</v>
      </c>
      <c r="AX130" s="13" t="s">
        <v>75</v>
      </c>
      <c r="AY130" s="234" t="s">
        <v>129</v>
      </c>
    </row>
    <row r="131" s="14" customFormat="1">
      <c r="A131" s="14"/>
      <c r="B131" s="236"/>
      <c r="C131" s="237"/>
      <c r="D131" s="225" t="s">
        <v>141</v>
      </c>
      <c r="E131" s="238" t="s">
        <v>19</v>
      </c>
      <c r="F131" s="239" t="s">
        <v>168</v>
      </c>
      <c r="G131" s="237"/>
      <c r="H131" s="240">
        <v>704</v>
      </c>
      <c r="I131" s="241"/>
      <c r="J131" s="237"/>
      <c r="K131" s="237"/>
      <c r="L131" s="242"/>
      <c r="M131" s="243"/>
      <c r="N131" s="244"/>
      <c r="O131" s="244"/>
      <c r="P131" s="244"/>
      <c r="Q131" s="244"/>
      <c r="R131" s="244"/>
      <c r="S131" s="244"/>
      <c r="T131" s="245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46" t="s">
        <v>141</v>
      </c>
      <c r="AU131" s="246" t="s">
        <v>86</v>
      </c>
      <c r="AV131" s="14" t="s">
        <v>137</v>
      </c>
      <c r="AW131" s="14" t="s">
        <v>37</v>
      </c>
      <c r="AX131" s="14" t="s">
        <v>83</v>
      </c>
      <c r="AY131" s="246" t="s">
        <v>129</v>
      </c>
    </row>
    <row r="132" s="2" customFormat="1" ht="16.5" customHeight="1">
      <c r="A132" s="39"/>
      <c r="B132" s="40"/>
      <c r="C132" s="205" t="s">
        <v>190</v>
      </c>
      <c r="D132" s="205" t="s">
        <v>132</v>
      </c>
      <c r="E132" s="206" t="s">
        <v>359</v>
      </c>
      <c r="F132" s="207" t="s">
        <v>360</v>
      </c>
      <c r="G132" s="208" t="s">
        <v>172</v>
      </c>
      <c r="H132" s="209">
        <v>704</v>
      </c>
      <c r="I132" s="210"/>
      <c r="J132" s="211">
        <f>ROUND(I132*H132,2)</f>
        <v>0</v>
      </c>
      <c r="K132" s="207" t="s">
        <v>204</v>
      </c>
      <c r="L132" s="45"/>
      <c r="M132" s="212" t="s">
        <v>19</v>
      </c>
      <c r="N132" s="213" t="s">
        <v>46</v>
      </c>
      <c r="O132" s="85"/>
      <c r="P132" s="214">
        <f>O132*H132</f>
        <v>0</v>
      </c>
      <c r="Q132" s="214">
        <v>0</v>
      </c>
      <c r="R132" s="214">
        <f>Q132*H132</f>
        <v>0</v>
      </c>
      <c r="S132" s="214">
        <v>0</v>
      </c>
      <c r="T132" s="215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6" t="s">
        <v>361</v>
      </c>
      <c r="AT132" s="216" t="s">
        <v>132</v>
      </c>
      <c r="AU132" s="216" t="s">
        <v>86</v>
      </c>
      <c r="AY132" s="18" t="s">
        <v>129</v>
      </c>
      <c r="BE132" s="217">
        <f>IF(N132="základní",J132,0)</f>
        <v>0</v>
      </c>
      <c r="BF132" s="217">
        <f>IF(N132="snížená",J132,0)</f>
        <v>0</v>
      </c>
      <c r="BG132" s="217">
        <f>IF(N132="zákl. přenesená",J132,0)</f>
        <v>0</v>
      </c>
      <c r="BH132" s="217">
        <f>IF(N132="sníž. přenesená",J132,0)</f>
        <v>0</v>
      </c>
      <c r="BI132" s="217">
        <f>IF(N132="nulová",J132,0)</f>
        <v>0</v>
      </c>
      <c r="BJ132" s="18" t="s">
        <v>83</v>
      </c>
      <c r="BK132" s="217">
        <f>ROUND(I132*H132,2)</f>
        <v>0</v>
      </c>
      <c r="BL132" s="18" t="s">
        <v>361</v>
      </c>
      <c r="BM132" s="216" t="s">
        <v>650</v>
      </c>
    </row>
    <row r="133" s="13" customFormat="1">
      <c r="A133" s="13"/>
      <c r="B133" s="223"/>
      <c r="C133" s="224"/>
      <c r="D133" s="225" t="s">
        <v>141</v>
      </c>
      <c r="E133" s="226" t="s">
        <v>19</v>
      </c>
      <c r="F133" s="227" t="s">
        <v>648</v>
      </c>
      <c r="G133" s="224"/>
      <c r="H133" s="228">
        <v>289.60000000000002</v>
      </c>
      <c r="I133" s="229"/>
      <c r="J133" s="224"/>
      <c r="K133" s="224"/>
      <c r="L133" s="230"/>
      <c r="M133" s="231"/>
      <c r="N133" s="232"/>
      <c r="O133" s="232"/>
      <c r="P133" s="232"/>
      <c r="Q133" s="232"/>
      <c r="R133" s="232"/>
      <c r="S133" s="232"/>
      <c r="T133" s="23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4" t="s">
        <v>141</v>
      </c>
      <c r="AU133" s="234" t="s">
        <v>86</v>
      </c>
      <c r="AV133" s="13" t="s">
        <v>86</v>
      </c>
      <c r="AW133" s="13" t="s">
        <v>37</v>
      </c>
      <c r="AX133" s="13" t="s">
        <v>75</v>
      </c>
      <c r="AY133" s="234" t="s">
        <v>129</v>
      </c>
    </row>
    <row r="134" s="13" customFormat="1">
      <c r="A134" s="13"/>
      <c r="B134" s="223"/>
      <c r="C134" s="224"/>
      <c r="D134" s="225" t="s">
        <v>141</v>
      </c>
      <c r="E134" s="226" t="s">
        <v>19</v>
      </c>
      <c r="F134" s="227" t="s">
        <v>649</v>
      </c>
      <c r="G134" s="224"/>
      <c r="H134" s="228">
        <v>414.39999999999998</v>
      </c>
      <c r="I134" s="229"/>
      <c r="J134" s="224"/>
      <c r="K134" s="224"/>
      <c r="L134" s="230"/>
      <c r="M134" s="231"/>
      <c r="N134" s="232"/>
      <c r="O134" s="232"/>
      <c r="P134" s="232"/>
      <c r="Q134" s="232"/>
      <c r="R134" s="232"/>
      <c r="S134" s="232"/>
      <c r="T134" s="23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34" t="s">
        <v>141</v>
      </c>
      <c r="AU134" s="234" t="s">
        <v>86</v>
      </c>
      <c r="AV134" s="13" t="s">
        <v>86</v>
      </c>
      <c r="AW134" s="13" t="s">
        <v>37</v>
      </c>
      <c r="AX134" s="13" t="s">
        <v>75</v>
      </c>
      <c r="AY134" s="234" t="s">
        <v>129</v>
      </c>
    </row>
    <row r="135" s="14" customFormat="1">
      <c r="A135" s="14"/>
      <c r="B135" s="236"/>
      <c r="C135" s="237"/>
      <c r="D135" s="225" t="s">
        <v>141</v>
      </c>
      <c r="E135" s="238" t="s">
        <v>19</v>
      </c>
      <c r="F135" s="239" t="s">
        <v>168</v>
      </c>
      <c r="G135" s="237"/>
      <c r="H135" s="240">
        <v>704</v>
      </c>
      <c r="I135" s="241"/>
      <c r="J135" s="237"/>
      <c r="K135" s="237"/>
      <c r="L135" s="242"/>
      <c r="M135" s="243"/>
      <c r="N135" s="244"/>
      <c r="O135" s="244"/>
      <c r="P135" s="244"/>
      <c r="Q135" s="244"/>
      <c r="R135" s="244"/>
      <c r="S135" s="244"/>
      <c r="T135" s="24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6" t="s">
        <v>141</v>
      </c>
      <c r="AU135" s="246" t="s">
        <v>86</v>
      </c>
      <c r="AV135" s="14" t="s">
        <v>137</v>
      </c>
      <c r="AW135" s="14" t="s">
        <v>37</v>
      </c>
      <c r="AX135" s="14" t="s">
        <v>83</v>
      </c>
      <c r="AY135" s="246" t="s">
        <v>129</v>
      </c>
    </row>
    <row r="136" s="12" customFormat="1" ht="22.8" customHeight="1">
      <c r="A136" s="12"/>
      <c r="B136" s="189"/>
      <c r="C136" s="190"/>
      <c r="D136" s="191" t="s">
        <v>74</v>
      </c>
      <c r="E136" s="203" t="s">
        <v>303</v>
      </c>
      <c r="F136" s="203" t="s">
        <v>651</v>
      </c>
      <c r="G136" s="190"/>
      <c r="H136" s="190"/>
      <c r="I136" s="193"/>
      <c r="J136" s="204">
        <f>BK136</f>
        <v>0</v>
      </c>
      <c r="K136" s="190"/>
      <c r="L136" s="195"/>
      <c r="M136" s="196"/>
      <c r="N136" s="197"/>
      <c r="O136" s="197"/>
      <c r="P136" s="198">
        <f>SUM(P137:P151)</f>
        <v>0</v>
      </c>
      <c r="Q136" s="197"/>
      <c r="R136" s="198">
        <f>SUM(R137:R151)</f>
        <v>0</v>
      </c>
      <c r="S136" s="197"/>
      <c r="T136" s="199">
        <f>SUM(T137:T151)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00" t="s">
        <v>83</v>
      </c>
      <c r="AT136" s="201" t="s">
        <v>74</v>
      </c>
      <c r="AU136" s="201" t="s">
        <v>83</v>
      </c>
      <c r="AY136" s="200" t="s">
        <v>129</v>
      </c>
      <c r="BK136" s="202">
        <f>SUM(BK137:BK151)</f>
        <v>0</v>
      </c>
    </row>
    <row r="137" s="2" customFormat="1" ht="24.15" customHeight="1">
      <c r="A137" s="39"/>
      <c r="B137" s="40"/>
      <c r="C137" s="205" t="s">
        <v>199</v>
      </c>
      <c r="D137" s="205" t="s">
        <v>132</v>
      </c>
      <c r="E137" s="206" t="s">
        <v>369</v>
      </c>
      <c r="F137" s="207" t="s">
        <v>370</v>
      </c>
      <c r="G137" s="208" t="s">
        <v>172</v>
      </c>
      <c r="H137" s="209">
        <v>414.39999999999998</v>
      </c>
      <c r="I137" s="210"/>
      <c r="J137" s="211">
        <f>ROUND(I137*H137,2)</f>
        <v>0</v>
      </c>
      <c r="K137" s="207" t="s">
        <v>136</v>
      </c>
      <c r="L137" s="45"/>
      <c r="M137" s="212" t="s">
        <v>19</v>
      </c>
      <c r="N137" s="213" t="s">
        <v>46</v>
      </c>
      <c r="O137" s="85"/>
      <c r="P137" s="214">
        <f>O137*H137</f>
        <v>0</v>
      </c>
      <c r="Q137" s="214">
        <v>0</v>
      </c>
      <c r="R137" s="214">
        <f>Q137*H137</f>
        <v>0</v>
      </c>
      <c r="S137" s="214">
        <v>0</v>
      </c>
      <c r="T137" s="215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6" t="s">
        <v>137</v>
      </c>
      <c r="AT137" s="216" t="s">
        <v>132</v>
      </c>
      <c r="AU137" s="216" t="s">
        <v>86</v>
      </c>
      <c r="AY137" s="18" t="s">
        <v>129</v>
      </c>
      <c r="BE137" s="217">
        <f>IF(N137="základní",J137,0)</f>
        <v>0</v>
      </c>
      <c r="BF137" s="217">
        <f>IF(N137="snížená",J137,0)</f>
        <v>0</v>
      </c>
      <c r="BG137" s="217">
        <f>IF(N137="zákl. přenesená",J137,0)</f>
        <v>0</v>
      </c>
      <c r="BH137" s="217">
        <f>IF(N137="sníž. přenesená",J137,0)</f>
        <v>0</v>
      </c>
      <c r="BI137" s="217">
        <f>IF(N137="nulová",J137,0)</f>
        <v>0</v>
      </c>
      <c r="BJ137" s="18" t="s">
        <v>83</v>
      </c>
      <c r="BK137" s="217">
        <f>ROUND(I137*H137,2)</f>
        <v>0</v>
      </c>
      <c r="BL137" s="18" t="s">
        <v>137</v>
      </c>
      <c r="BM137" s="216" t="s">
        <v>652</v>
      </c>
    </row>
    <row r="138" s="2" customFormat="1">
      <c r="A138" s="39"/>
      <c r="B138" s="40"/>
      <c r="C138" s="41"/>
      <c r="D138" s="218" t="s">
        <v>139</v>
      </c>
      <c r="E138" s="41"/>
      <c r="F138" s="219" t="s">
        <v>372</v>
      </c>
      <c r="G138" s="41"/>
      <c r="H138" s="41"/>
      <c r="I138" s="220"/>
      <c r="J138" s="41"/>
      <c r="K138" s="41"/>
      <c r="L138" s="45"/>
      <c r="M138" s="221"/>
      <c r="N138" s="222"/>
      <c r="O138" s="85"/>
      <c r="P138" s="85"/>
      <c r="Q138" s="85"/>
      <c r="R138" s="85"/>
      <c r="S138" s="85"/>
      <c r="T138" s="86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139</v>
      </c>
      <c r="AU138" s="18" t="s">
        <v>86</v>
      </c>
    </row>
    <row r="139" s="13" customFormat="1">
      <c r="A139" s="13"/>
      <c r="B139" s="223"/>
      <c r="C139" s="224"/>
      <c r="D139" s="225" t="s">
        <v>141</v>
      </c>
      <c r="E139" s="226" t="s">
        <v>19</v>
      </c>
      <c r="F139" s="227" t="s">
        <v>653</v>
      </c>
      <c r="G139" s="224"/>
      <c r="H139" s="228">
        <v>68</v>
      </c>
      <c r="I139" s="229"/>
      <c r="J139" s="224"/>
      <c r="K139" s="224"/>
      <c r="L139" s="230"/>
      <c r="M139" s="231"/>
      <c r="N139" s="232"/>
      <c r="O139" s="232"/>
      <c r="P139" s="232"/>
      <c r="Q139" s="232"/>
      <c r="R139" s="232"/>
      <c r="S139" s="232"/>
      <c r="T139" s="233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34" t="s">
        <v>141</v>
      </c>
      <c r="AU139" s="234" t="s">
        <v>86</v>
      </c>
      <c r="AV139" s="13" t="s">
        <v>86</v>
      </c>
      <c r="AW139" s="13" t="s">
        <v>37</v>
      </c>
      <c r="AX139" s="13" t="s">
        <v>75</v>
      </c>
      <c r="AY139" s="234" t="s">
        <v>129</v>
      </c>
    </row>
    <row r="140" s="13" customFormat="1">
      <c r="A140" s="13"/>
      <c r="B140" s="223"/>
      <c r="C140" s="224"/>
      <c r="D140" s="225" t="s">
        <v>141</v>
      </c>
      <c r="E140" s="226" t="s">
        <v>19</v>
      </c>
      <c r="F140" s="227" t="s">
        <v>654</v>
      </c>
      <c r="G140" s="224"/>
      <c r="H140" s="228">
        <v>17.600000000000001</v>
      </c>
      <c r="I140" s="229"/>
      <c r="J140" s="224"/>
      <c r="K140" s="224"/>
      <c r="L140" s="230"/>
      <c r="M140" s="231"/>
      <c r="N140" s="232"/>
      <c r="O140" s="232"/>
      <c r="P140" s="232"/>
      <c r="Q140" s="232"/>
      <c r="R140" s="232"/>
      <c r="S140" s="232"/>
      <c r="T140" s="233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34" t="s">
        <v>141</v>
      </c>
      <c r="AU140" s="234" t="s">
        <v>86</v>
      </c>
      <c r="AV140" s="13" t="s">
        <v>86</v>
      </c>
      <c r="AW140" s="13" t="s">
        <v>37</v>
      </c>
      <c r="AX140" s="13" t="s">
        <v>75</v>
      </c>
      <c r="AY140" s="234" t="s">
        <v>129</v>
      </c>
    </row>
    <row r="141" s="13" customFormat="1">
      <c r="A141" s="13"/>
      <c r="B141" s="223"/>
      <c r="C141" s="224"/>
      <c r="D141" s="225" t="s">
        <v>141</v>
      </c>
      <c r="E141" s="226" t="s">
        <v>19</v>
      </c>
      <c r="F141" s="227" t="s">
        <v>655</v>
      </c>
      <c r="G141" s="224"/>
      <c r="H141" s="228">
        <v>76</v>
      </c>
      <c r="I141" s="229"/>
      <c r="J141" s="224"/>
      <c r="K141" s="224"/>
      <c r="L141" s="230"/>
      <c r="M141" s="231"/>
      <c r="N141" s="232"/>
      <c r="O141" s="232"/>
      <c r="P141" s="232"/>
      <c r="Q141" s="232"/>
      <c r="R141" s="232"/>
      <c r="S141" s="232"/>
      <c r="T141" s="23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4" t="s">
        <v>141</v>
      </c>
      <c r="AU141" s="234" t="s">
        <v>86</v>
      </c>
      <c r="AV141" s="13" t="s">
        <v>86</v>
      </c>
      <c r="AW141" s="13" t="s">
        <v>37</v>
      </c>
      <c r="AX141" s="13" t="s">
        <v>75</v>
      </c>
      <c r="AY141" s="234" t="s">
        <v>129</v>
      </c>
    </row>
    <row r="142" s="13" customFormat="1">
      <c r="A142" s="13"/>
      <c r="B142" s="223"/>
      <c r="C142" s="224"/>
      <c r="D142" s="225" t="s">
        <v>141</v>
      </c>
      <c r="E142" s="226" t="s">
        <v>19</v>
      </c>
      <c r="F142" s="227" t="s">
        <v>656</v>
      </c>
      <c r="G142" s="224"/>
      <c r="H142" s="228">
        <v>46.399999999999999</v>
      </c>
      <c r="I142" s="229"/>
      <c r="J142" s="224"/>
      <c r="K142" s="224"/>
      <c r="L142" s="230"/>
      <c r="M142" s="231"/>
      <c r="N142" s="232"/>
      <c r="O142" s="232"/>
      <c r="P142" s="232"/>
      <c r="Q142" s="232"/>
      <c r="R142" s="232"/>
      <c r="S142" s="232"/>
      <c r="T142" s="23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34" t="s">
        <v>141</v>
      </c>
      <c r="AU142" s="234" t="s">
        <v>86</v>
      </c>
      <c r="AV142" s="13" t="s">
        <v>86</v>
      </c>
      <c r="AW142" s="13" t="s">
        <v>37</v>
      </c>
      <c r="AX142" s="13" t="s">
        <v>75</v>
      </c>
      <c r="AY142" s="234" t="s">
        <v>129</v>
      </c>
    </row>
    <row r="143" s="13" customFormat="1">
      <c r="A143" s="13"/>
      <c r="B143" s="223"/>
      <c r="C143" s="224"/>
      <c r="D143" s="225" t="s">
        <v>141</v>
      </c>
      <c r="E143" s="226" t="s">
        <v>19</v>
      </c>
      <c r="F143" s="227" t="s">
        <v>657</v>
      </c>
      <c r="G143" s="224"/>
      <c r="H143" s="228">
        <v>24</v>
      </c>
      <c r="I143" s="229"/>
      <c r="J143" s="224"/>
      <c r="K143" s="224"/>
      <c r="L143" s="230"/>
      <c r="M143" s="231"/>
      <c r="N143" s="232"/>
      <c r="O143" s="232"/>
      <c r="P143" s="232"/>
      <c r="Q143" s="232"/>
      <c r="R143" s="232"/>
      <c r="S143" s="232"/>
      <c r="T143" s="233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4" t="s">
        <v>141</v>
      </c>
      <c r="AU143" s="234" t="s">
        <v>86</v>
      </c>
      <c r="AV143" s="13" t="s">
        <v>86</v>
      </c>
      <c r="AW143" s="13" t="s">
        <v>37</v>
      </c>
      <c r="AX143" s="13" t="s">
        <v>75</v>
      </c>
      <c r="AY143" s="234" t="s">
        <v>129</v>
      </c>
    </row>
    <row r="144" s="13" customFormat="1">
      <c r="A144" s="13"/>
      <c r="B144" s="223"/>
      <c r="C144" s="224"/>
      <c r="D144" s="225" t="s">
        <v>141</v>
      </c>
      <c r="E144" s="226" t="s">
        <v>19</v>
      </c>
      <c r="F144" s="227" t="s">
        <v>658</v>
      </c>
      <c r="G144" s="224"/>
      <c r="H144" s="228">
        <v>166.40000000000001</v>
      </c>
      <c r="I144" s="229"/>
      <c r="J144" s="224"/>
      <c r="K144" s="224"/>
      <c r="L144" s="230"/>
      <c r="M144" s="231"/>
      <c r="N144" s="232"/>
      <c r="O144" s="232"/>
      <c r="P144" s="232"/>
      <c r="Q144" s="232"/>
      <c r="R144" s="232"/>
      <c r="S144" s="232"/>
      <c r="T144" s="233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34" t="s">
        <v>141</v>
      </c>
      <c r="AU144" s="234" t="s">
        <v>86</v>
      </c>
      <c r="AV144" s="13" t="s">
        <v>86</v>
      </c>
      <c r="AW144" s="13" t="s">
        <v>37</v>
      </c>
      <c r="AX144" s="13" t="s">
        <v>75</v>
      </c>
      <c r="AY144" s="234" t="s">
        <v>129</v>
      </c>
    </row>
    <row r="145" s="13" customFormat="1">
      <c r="A145" s="13"/>
      <c r="B145" s="223"/>
      <c r="C145" s="224"/>
      <c r="D145" s="225" t="s">
        <v>141</v>
      </c>
      <c r="E145" s="226" t="s">
        <v>19</v>
      </c>
      <c r="F145" s="227" t="s">
        <v>659</v>
      </c>
      <c r="G145" s="224"/>
      <c r="H145" s="228">
        <v>16</v>
      </c>
      <c r="I145" s="229"/>
      <c r="J145" s="224"/>
      <c r="K145" s="224"/>
      <c r="L145" s="230"/>
      <c r="M145" s="231"/>
      <c r="N145" s="232"/>
      <c r="O145" s="232"/>
      <c r="P145" s="232"/>
      <c r="Q145" s="232"/>
      <c r="R145" s="232"/>
      <c r="S145" s="232"/>
      <c r="T145" s="23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4" t="s">
        <v>141</v>
      </c>
      <c r="AU145" s="234" t="s">
        <v>86</v>
      </c>
      <c r="AV145" s="13" t="s">
        <v>86</v>
      </c>
      <c r="AW145" s="13" t="s">
        <v>37</v>
      </c>
      <c r="AX145" s="13" t="s">
        <v>75</v>
      </c>
      <c r="AY145" s="234" t="s">
        <v>129</v>
      </c>
    </row>
    <row r="146" s="14" customFormat="1">
      <c r="A146" s="14"/>
      <c r="B146" s="236"/>
      <c r="C146" s="237"/>
      <c r="D146" s="225" t="s">
        <v>141</v>
      </c>
      <c r="E146" s="238" t="s">
        <v>19</v>
      </c>
      <c r="F146" s="239" t="s">
        <v>168</v>
      </c>
      <c r="G146" s="237"/>
      <c r="H146" s="240">
        <v>414.39999999999998</v>
      </c>
      <c r="I146" s="241"/>
      <c r="J146" s="237"/>
      <c r="K146" s="237"/>
      <c r="L146" s="242"/>
      <c r="M146" s="243"/>
      <c r="N146" s="244"/>
      <c r="O146" s="244"/>
      <c r="P146" s="244"/>
      <c r="Q146" s="244"/>
      <c r="R146" s="244"/>
      <c r="S146" s="244"/>
      <c r="T146" s="245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6" t="s">
        <v>141</v>
      </c>
      <c r="AU146" s="246" t="s">
        <v>86</v>
      </c>
      <c r="AV146" s="14" t="s">
        <v>137</v>
      </c>
      <c r="AW146" s="14" t="s">
        <v>37</v>
      </c>
      <c r="AX146" s="14" t="s">
        <v>83</v>
      </c>
      <c r="AY146" s="246" t="s">
        <v>129</v>
      </c>
    </row>
    <row r="147" s="2" customFormat="1" ht="16.5" customHeight="1">
      <c r="A147" s="39"/>
      <c r="B147" s="40"/>
      <c r="C147" s="258" t="s">
        <v>210</v>
      </c>
      <c r="D147" s="258" t="s">
        <v>200</v>
      </c>
      <c r="E147" s="259" t="s">
        <v>660</v>
      </c>
      <c r="F147" s="260" t="s">
        <v>661</v>
      </c>
      <c r="G147" s="261" t="s">
        <v>354</v>
      </c>
      <c r="H147" s="262">
        <v>237.12000000000001</v>
      </c>
      <c r="I147" s="263"/>
      <c r="J147" s="264">
        <f>ROUND(I147*H147,2)</f>
        <v>0</v>
      </c>
      <c r="K147" s="260" t="s">
        <v>204</v>
      </c>
      <c r="L147" s="265"/>
      <c r="M147" s="266" t="s">
        <v>19</v>
      </c>
      <c r="N147" s="267" t="s">
        <v>46</v>
      </c>
      <c r="O147" s="85"/>
      <c r="P147" s="214">
        <f>O147*H147</f>
        <v>0</v>
      </c>
      <c r="Q147" s="214">
        <v>0</v>
      </c>
      <c r="R147" s="214">
        <f>Q147*H147</f>
        <v>0</v>
      </c>
      <c r="S147" s="214">
        <v>0</v>
      </c>
      <c r="T147" s="215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6" t="s">
        <v>190</v>
      </c>
      <c r="AT147" s="216" t="s">
        <v>200</v>
      </c>
      <c r="AU147" s="216" t="s">
        <v>86</v>
      </c>
      <c r="AY147" s="18" t="s">
        <v>129</v>
      </c>
      <c r="BE147" s="217">
        <f>IF(N147="základní",J147,0)</f>
        <v>0</v>
      </c>
      <c r="BF147" s="217">
        <f>IF(N147="snížená",J147,0)</f>
        <v>0</v>
      </c>
      <c r="BG147" s="217">
        <f>IF(N147="zákl. přenesená",J147,0)</f>
        <v>0</v>
      </c>
      <c r="BH147" s="217">
        <f>IF(N147="sníž. přenesená",J147,0)</f>
        <v>0</v>
      </c>
      <c r="BI147" s="217">
        <f>IF(N147="nulová",J147,0)</f>
        <v>0</v>
      </c>
      <c r="BJ147" s="18" t="s">
        <v>83</v>
      </c>
      <c r="BK147" s="217">
        <f>ROUND(I147*H147,2)</f>
        <v>0</v>
      </c>
      <c r="BL147" s="18" t="s">
        <v>137</v>
      </c>
      <c r="BM147" s="216" t="s">
        <v>662</v>
      </c>
    </row>
    <row r="148" s="13" customFormat="1">
      <c r="A148" s="13"/>
      <c r="B148" s="223"/>
      <c r="C148" s="224"/>
      <c r="D148" s="225" t="s">
        <v>141</v>
      </c>
      <c r="E148" s="226" t="s">
        <v>19</v>
      </c>
      <c r="F148" s="227" t="s">
        <v>663</v>
      </c>
      <c r="G148" s="224"/>
      <c r="H148" s="228">
        <v>237.12000000000001</v>
      </c>
      <c r="I148" s="229"/>
      <c r="J148" s="224"/>
      <c r="K148" s="224"/>
      <c r="L148" s="230"/>
      <c r="M148" s="231"/>
      <c r="N148" s="232"/>
      <c r="O148" s="232"/>
      <c r="P148" s="232"/>
      <c r="Q148" s="232"/>
      <c r="R148" s="232"/>
      <c r="S148" s="232"/>
      <c r="T148" s="233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4" t="s">
        <v>141</v>
      </c>
      <c r="AU148" s="234" t="s">
        <v>86</v>
      </c>
      <c r="AV148" s="13" t="s">
        <v>86</v>
      </c>
      <c r="AW148" s="13" t="s">
        <v>37</v>
      </c>
      <c r="AX148" s="13" t="s">
        <v>83</v>
      </c>
      <c r="AY148" s="234" t="s">
        <v>129</v>
      </c>
    </row>
    <row r="149" s="2" customFormat="1" ht="24.15" customHeight="1">
      <c r="A149" s="39"/>
      <c r="B149" s="40"/>
      <c r="C149" s="205" t="s">
        <v>218</v>
      </c>
      <c r="D149" s="205" t="s">
        <v>132</v>
      </c>
      <c r="E149" s="206" t="s">
        <v>664</v>
      </c>
      <c r="F149" s="207" t="s">
        <v>665</v>
      </c>
      <c r="G149" s="208" t="s">
        <v>156</v>
      </c>
      <c r="H149" s="209">
        <v>16</v>
      </c>
      <c r="I149" s="210"/>
      <c r="J149" s="211">
        <f>ROUND(I149*H149,2)</f>
        <v>0</v>
      </c>
      <c r="K149" s="207" t="s">
        <v>136</v>
      </c>
      <c r="L149" s="45"/>
      <c r="M149" s="212" t="s">
        <v>19</v>
      </c>
      <c r="N149" s="213" t="s">
        <v>46</v>
      </c>
      <c r="O149" s="85"/>
      <c r="P149" s="214">
        <f>O149*H149</f>
        <v>0</v>
      </c>
      <c r="Q149" s="214">
        <v>0</v>
      </c>
      <c r="R149" s="214">
        <f>Q149*H149</f>
        <v>0</v>
      </c>
      <c r="S149" s="214">
        <v>0</v>
      </c>
      <c r="T149" s="215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6" t="s">
        <v>137</v>
      </c>
      <c r="AT149" s="216" t="s">
        <v>132</v>
      </c>
      <c r="AU149" s="216" t="s">
        <v>86</v>
      </c>
      <c r="AY149" s="18" t="s">
        <v>129</v>
      </c>
      <c r="BE149" s="217">
        <f>IF(N149="základní",J149,0)</f>
        <v>0</v>
      </c>
      <c r="BF149" s="217">
        <f>IF(N149="snížená",J149,0)</f>
        <v>0</v>
      </c>
      <c r="BG149" s="217">
        <f>IF(N149="zákl. přenesená",J149,0)</f>
        <v>0</v>
      </c>
      <c r="BH149" s="217">
        <f>IF(N149="sníž. přenesená",J149,0)</f>
        <v>0</v>
      </c>
      <c r="BI149" s="217">
        <f>IF(N149="nulová",J149,0)</f>
        <v>0</v>
      </c>
      <c r="BJ149" s="18" t="s">
        <v>83</v>
      </c>
      <c r="BK149" s="217">
        <f>ROUND(I149*H149,2)</f>
        <v>0</v>
      </c>
      <c r="BL149" s="18" t="s">
        <v>137</v>
      </c>
      <c r="BM149" s="216" t="s">
        <v>666</v>
      </c>
    </row>
    <row r="150" s="2" customFormat="1">
      <c r="A150" s="39"/>
      <c r="B150" s="40"/>
      <c r="C150" s="41"/>
      <c r="D150" s="218" t="s">
        <v>139</v>
      </c>
      <c r="E150" s="41"/>
      <c r="F150" s="219" t="s">
        <v>667</v>
      </c>
      <c r="G150" s="41"/>
      <c r="H150" s="41"/>
      <c r="I150" s="220"/>
      <c r="J150" s="41"/>
      <c r="K150" s="41"/>
      <c r="L150" s="45"/>
      <c r="M150" s="221"/>
      <c r="N150" s="222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139</v>
      </c>
      <c r="AU150" s="18" t="s">
        <v>86</v>
      </c>
    </row>
    <row r="151" s="13" customFormat="1">
      <c r="A151" s="13"/>
      <c r="B151" s="223"/>
      <c r="C151" s="224"/>
      <c r="D151" s="225" t="s">
        <v>141</v>
      </c>
      <c r="E151" s="226" t="s">
        <v>19</v>
      </c>
      <c r="F151" s="227" t="s">
        <v>668</v>
      </c>
      <c r="G151" s="224"/>
      <c r="H151" s="228">
        <v>16</v>
      </c>
      <c r="I151" s="229"/>
      <c r="J151" s="224"/>
      <c r="K151" s="224"/>
      <c r="L151" s="230"/>
      <c r="M151" s="231"/>
      <c r="N151" s="232"/>
      <c r="O151" s="232"/>
      <c r="P151" s="232"/>
      <c r="Q151" s="232"/>
      <c r="R151" s="232"/>
      <c r="S151" s="232"/>
      <c r="T151" s="233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4" t="s">
        <v>141</v>
      </c>
      <c r="AU151" s="234" t="s">
        <v>86</v>
      </c>
      <c r="AV151" s="13" t="s">
        <v>86</v>
      </c>
      <c r="AW151" s="13" t="s">
        <v>37</v>
      </c>
      <c r="AX151" s="13" t="s">
        <v>83</v>
      </c>
      <c r="AY151" s="234" t="s">
        <v>129</v>
      </c>
    </row>
    <row r="152" s="12" customFormat="1" ht="22.8" customHeight="1">
      <c r="A152" s="12"/>
      <c r="B152" s="189"/>
      <c r="C152" s="190"/>
      <c r="D152" s="191" t="s">
        <v>74</v>
      </c>
      <c r="E152" s="203" t="s">
        <v>669</v>
      </c>
      <c r="F152" s="203" t="s">
        <v>670</v>
      </c>
      <c r="G152" s="190"/>
      <c r="H152" s="190"/>
      <c r="I152" s="193"/>
      <c r="J152" s="204">
        <f>BK152</f>
        <v>0</v>
      </c>
      <c r="K152" s="190"/>
      <c r="L152" s="195"/>
      <c r="M152" s="196"/>
      <c r="N152" s="197"/>
      <c r="O152" s="197"/>
      <c r="P152" s="198">
        <f>SUM(P153:P170)</f>
        <v>0</v>
      </c>
      <c r="Q152" s="197"/>
      <c r="R152" s="198">
        <f>SUM(R153:R170)</f>
        <v>0</v>
      </c>
      <c r="S152" s="197"/>
      <c r="T152" s="199">
        <f>SUM(T153:T170)</f>
        <v>46.863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0" t="s">
        <v>83</v>
      </c>
      <c r="AT152" s="201" t="s">
        <v>74</v>
      </c>
      <c r="AU152" s="201" t="s">
        <v>83</v>
      </c>
      <c r="AY152" s="200" t="s">
        <v>129</v>
      </c>
      <c r="BK152" s="202">
        <f>SUM(BK153:BK170)</f>
        <v>0</v>
      </c>
    </row>
    <row r="153" s="2" customFormat="1" ht="16.5" customHeight="1">
      <c r="A153" s="39"/>
      <c r="B153" s="40"/>
      <c r="C153" s="205" t="s">
        <v>226</v>
      </c>
      <c r="D153" s="205" t="s">
        <v>132</v>
      </c>
      <c r="E153" s="206" t="s">
        <v>671</v>
      </c>
      <c r="F153" s="207" t="s">
        <v>672</v>
      </c>
      <c r="G153" s="208" t="s">
        <v>135</v>
      </c>
      <c r="H153" s="209">
        <v>3</v>
      </c>
      <c r="I153" s="210"/>
      <c r="J153" s="211">
        <f>ROUND(I153*H153,2)</f>
        <v>0</v>
      </c>
      <c r="K153" s="207" t="s">
        <v>136</v>
      </c>
      <c r="L153" s="45"/>
      <c r="M153" s="212" t="s">
        <v>19</v>
      </c>
      <c r="N153" s="213" t="s">
        <v>46</v>
      </c>
      <c r="O153" s="85"/>
      <c r="P153" s="214">
        <f>O153*H153</f>
        <v>0</v>
      </c>
      <c r="Q153" s="214">
        <v>0</v>
      </c>
      <c r="R153" s="214">
        <f>Q153*H153</f>
        <v>0</v>
      </c>
      <c r="S153" s="214">
        <v>0.050000000000000003</v>
      </c>
      <c r="T153" s="215">
        <f>S153*H153</f>
        <v>0.15000000000000002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6" t="s">
        <v>137</v>
      </c>
      <c r="AT153" s="216" t="s">
        <v>132</v>
      </c>
      <c r="AU153" s="216" t="s">
        <v>86</v>
      </c>
      <c r="AY153" s="18" t="s">
        <v>129</v>
      </c>
      <c r="BE153" s="217">
        <f>IF(N153="základní",J153,0)</f>
        <v>0</v>
      </c>
      <c r="BF153" s="217">
        <f>IF(N153="snížená",J153,0)</f>
        <v>0</v>
      </c>
      <c r="BG153" s="217">
        <f>IF(N153="zákl. přenesená",J153,0)</f>
        <v>0</v>
      </c>
      <c r="BH153" s="217">
        <f>IF(N153="sníž. přenesená",J153,0)</f>
        <v>0</v>
      </c>
      <c r="BI153" s="217">
        <f>IF(N153="nulová",J153,0)</f>
        <v>0</v>
      </c>
      <c r="BJ153" s="18" t="s">
        <v>83</v>
      </c>
      <c r="BK153" s="217">
        <f>ROUND(I153*H153,2)</f>
        <v>0</v>
      </c>
      <c r="BL153" s="18" t="s">
        <v>137</v>
      </c>
      <c r="BM153" s="216" t="s">
        <v>673</v>
      </c>
    </row>
    <row r="154" s="2" customFormat="1">
      <c r="A154" s="39"/>
      <c r="B154" s="40"/>
      <c r="C154" s="41"/>
      <c r="D154" s="218" t="s">
        <v>139</v>
      </c>
      <c r="E154" s="41"/>
      <c r="F154" s="219" t="s">
        <v>674</v>
      </c>
      <c r="G154" s="41"/>
      <c r="H154" s="41"/>
      <c r="I154" s="220"/>
      <c r="J154" s="41"/>
      <c r="K154" s="41"/>
      <c r="L154" s="45"/>
      <c r="M154" s="221"/>
      <c r="N154" s="222"/>
      <c r="O154" s="85"/>
      <c r="P154" s="85"/>
      <c r="Q154" s="85"/>
      <c r="R154" s="85"/>
      <c r="S154" s="85"/>
      <c r="T154" s="86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139</v>
      </c>
      <c r="AU154" s="18" t="s">
        <v>86</v>
      </c>
    </row>
    <row r="155" s="13" customFormat="1">
      <c r="A155" s="13"/>
      <c r="B155" s="223"/>
      <c r="C155" s="224"/>
      <c r="D155" s="225" t="s">
        <v>141</v>
      </c>
      <c r="E155" s="226" t="s">
        <v>19</v>
      </c>
      <c r="F155" s="227" t="s">
        <v>675</v>
      </c>
      <c r="G155" s="224"/>
      <c r="H155" s="228">
        <v>3</v>
      </c>
      <c r="I155" s="229"/>
      <c r="J155" s="224"/>
      <c r="K155" s="224"/>
      <c r="L155" s="230"/>
      <c r="M155" s="231"/>
      <c r="N155" s="232"/>
      <c r="O155" s="232"/>
      <c r="P155" s="232"/>
      <c r="Q155" s="232"/>
      <c r="R155" s="232"/>
      <c r="S155" s="232"/>
      <c r="T155" s="23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34" t="s">
        <v>141</v>
      </c>
      <c r="AU155" s="234" t="s">
        <v>86</v>
      </c>
      <c r="AV155" s="13" t="s">
        <v>86</v>
      </c>
      <c r="AW155" s="13" t="s">
        <v>37</v>
      </c>
      <c r="AX155" s="13" t="s">
        <v>83</v>
      </c>
      <c r="AY155" s="234" t="s">
        <v>129</v>
      </c>
    </row>
    <row r="156" s="2" customFormat="1" ht="16.5" customHeight="1">
      <c r="A156" s="39"/>
      <c r="B156" s="40"/>
      <c r="C156" s="205" t="s">
        <v>232</v>
      </c>
      <c r="D156" s="205" t="s">
        <v>132</v>
      </c>
      <c r="E156" s="206" t="s">
        <v>676</v>
      </c>
      <c r="F156" s="207" t="s">
        <v>677</v>
      </c>
      <c r="G156" s="208" t="s">
        <v>394</v>
      </c>
      <c r="H156" s="209">
        <v>15</v>
      </c>
      <c r="I156" s="210"/>
      <c r="J156" s="211">
        <f>ROUND(I156*H156,2)</f>
        <v>0</v>
      </c>
      <c r="K156" s="207" t="s">
        <v>136</v>
      </c>
      <c r="L156" s="45"/>
      <c r="M156" s="212" t="s">
        <v>19</v>
      </c>
      <c r="N156" s="213" t="s">
        <v>46</v>
      </c>
      <c r="O156" s="85"/>
      <c r="P156" s="214">
        <f>O156*H156</f>
        <v>0</v>
      </c>
      <c r="Q156" s="214">
        <v>0</v>
      </c>
      <c r="R156" s="214">
        <f>Q156*H156</f>
        <v>0</v>
      </c>
      <c r="S156" s="214">
        <v>2</v>
      </c>
      <c r="T156" s="215">
        <f>S156*H156</f>
        <v>30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6" t="s">
        <v>137</v>
      </c>
      <c r="AT156" s="216" t="s">
        <v>132</v>
      </c>
      <c r="AU156" s="216" t="s">
        <v>86</v>
      </c>
      <c r="AY156" s="18" t="s">
        <v>129</v>
      </c>
      <c r="BE156" s="217">
        <f>IF(N156="základní",J156,0)</f>
        <v>0</v>
      </c>
      <c r="BF156" s="217">
        <f>IF(N156="snížená",J156,0)</f>
        <v>0</v>
      </c>
      <c r="BG156" s="217">
        <f>IF(N156="zákl. přenesená",J156,0)</f>
        <v>0</v>
      </c>
      <c r="BH156" s="217">
        <f>IF(N156="sníž. přenesená",J156,0)</f>
        <v>0</v>
      </c>
      <c r="BI156" s="217">
        <f>IF(N156="nulová",J156,0)</f>
        <v>0</v>
      </c>
      <c r="BJ156" s="18" t="s">
        <v>83</v>
      </c>
      <c r="BK156" s="217">
        <f>ROUND(I156*H156,2)</f>
        <v>0</v>
      </c>
      <c r="BL156" s="18" t="s">
        <v>137</v>
      </c>
      <c r="BM156" s="216" t="s">
        <v>678</v>
      </c>
    </row>
    <row r="157" s="2" customFormat="1">
      <c r="A157" s="39"/>
      <c r="B157" s="40"/>
      <c r="C157" s="41"/>
      <c r="D157" s="218" t="s">
        <v>139</v>
      </c>
      <c r="E157" s="41"/>
      <c r="F157" s="219" t="s">
        <v>679</v>
      </c>
      <c r="G157" s="41"/>
      <c r="H157" s="41"/>
      <c r="I157" s="220"/>
      <c r="J157" s="41"/>
      <c r="K157" s="41"/>
      <c r="L157" s="45"/>
      <c r="M157" s="221"/>
      <c r="N157" s="222"/>
      <c r="O157" s="85"/>
      <c r="P157" s="85"/>
      <c r="Q157" s="85"/>
      <c r="R157" s="85"/>
      <c r="S157" s="85"/>
      <c r="T157" s="86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139</v>
      </c>
      <c r="AU157" s="18" t="s">
        <v>86</v>
      </c>
    </row>
    <row r="158" s="13" customFormat="1">
      <c r="A158" s="13"/>
      <c r="B158" s="223"/>
      <c r="C158" s="224"/>
      <c r="D158" s="225" t="s">
        <v>141</v>
      </c>
      <c r="E158" s="226" t="s">
        <v>19</v>
      </c>
      <c r="F158" s="227" t="s">
        <v>680</v>
      </c>
      <c r="G158" s="224"/>
      <c r="H158" s="228">
        <v>15</v>
      </c>
      <c r="I158" s="229"/>
      <c r="J158" s="224"/>
      <c r="K158" s="224"/>
      <c r="L158" s="230"/>
      <c r="M158" s="231"/>
      <c r="N158" s="232"/>
      <c r="O158" s="232"/>
      <c r="P158" s="232"/>
      <c r="Q158" s="232"/>
      <c r="R158" s="232"/>
      <c r="S158" s="232"/>
      <c r="T158" s="23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34" t="s">
        <v>141</v>
      </c>
      <c r="AU158" s="234" t="s">
        <v>86</v>
      </c>
      <c r="AV158" s="13" t="s">
        <v>86</v>
      </c>
      <c r="AW158" s="13" t="s">
        <v>37</v>
      </c>
      <c r="AX158" s="13" t="s">
        <v>83</v>
      </c>
      <c r="AY158" s="234" t="s">
        <v>129</v>
      </c>
    </row>
    <row r="159" s="2" customFormat="1" ht="16.5" customHeight="1">
      <c r="A159" s="39"/>
      <c r="B159" s="40"/>
      <c r="C159" s="205" t="s">
        <v>238</v>
      </c>
      <c r="D159" s="205" t="s">
        <v>132</v>
      </c>
      <c r="E159" s="206" t="s">
        <v>681</v>
      </c>
      <c r="F159" s="207" t="s">
        <v>682</v>
      </c>
      <c r="G159" s="208" t="s">
        <v>394</v>
      </c>
      <c r="H159" s="209">
        <v>6</v>
      </c>
      <c r="I159" s="210"/>
      <c r="J159" s="211">
        <f>ROUND(I159*H159,2)</f>
        <v>0</v>
      </c>
      <c r="K159" s="207" t="s">
        <v>136</v>
      </c>
      <c r="L159" s="45"/>
      <c r="M159" s="212" t="s">
        <v>19</v>
      </c>
      <c r="N159" s="213" t="s">
        <v>46</v>
      </c>
      <c r="O159" s="85"/>
      <c r="P159" s="214">
        <f>O159*H159</f>
        <v>0</v>
      </c>
      <c r="Q159" s="214">
        <v>0</v>
      </c>
      <c r="R159" s="214">
        <f>Q159*H159</f>
        <v>0</v>
      </c>
      <c r="S159" s="214">
        <v>0.83999999999999997</v>
      </c>
      <c r="T159" s="215">
        <f>S159*H159</f>
        <v>5.04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6" t="s">
        <v>137</v>
      </c>
      <c r="AT159" s="216" t="s">
        <v>132</v>
      </c>
      <c r="AU159" s="216" t="s">
        <v>86</v>
      </c>
      <c r="AY159" s="18" t="s">
        <v>129</v>
      </c>
      <c r="BE159" s="217">
        <f>IF(N159="základní",J159,0)</f>
        <v>0</v>
      </c>
      <c r="BF159" s="217">
        <f>IF(N159="snížená",J159,0)</f>
        <v>0</v>
      </c>
      <c r="BG159" s="217">
        <f>IF(N159="zákl. přenesená",J159,0)</f>
        <v>0</v>
      </c>
      <c r="BH159" s="217">
        <f>IF(N159="sníž. přenesená",J159,0)</f>
        <v>0</v>
      </c>
      <c r="BI159" s="217">
        <f>IF(N159="nulová",J159,0)</f>
        <v>0</v>
      </c>
      <c r="BJ159" s="18" t="s">
        <v>83</v>
      </c>
      <c r="BK159" s="217">
        <f>ROUND(I159*H159,2)</f>
        <v>0</v>
      </c>
      <c r="BL159" s="18" t="s">
        <v>137</v>
      </c>
      <c r="BM159" s="216" t="s">
        <v>683</v>
      </c>
    </row>
    <row r="160" s="2" customFormat="1">
      <c r="A160" s="39"/>
      <c r="B160" s="40"/>
      <c r="C160" s="41"/>
      <c r="D160" s="218" t="s">
        <v>139</v>
      </c>
      <c r="E160" s="41"/>
      <c r="F160" s="219" t="s">
        <v>684</v>
      </c>
      <c r="G160" s="41"/>
      <c r="H160" s="41"/>
      <c r="I160" s="220"/>
      <c r="J160" s="41"/>
      <c r="K160" s="41"/>
      <c r="L160" s="45"/>
      <c r="M160" s="221"/>
      <c r="N160" s="222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139</v>
      </c>
      <c r="AU160" s="18" t="s">
        <v>86</v>
      </c>
    </row>
    <row r="161" s="13" customFormat="1">
      <c r="A161" s="13"/>
      <c r="B161" s="223"/>
      <c r="C161" s="224"/>
      <c r="D161" s="225" t="s">
        <v>141</v>
      </c>
      <c r="E161" s="226" t="s">
        <v>19</v>
      </c>
      <c r="F161" s="227" t="s">
        <v>685</v>
      </c>
      <c r="G161" s="224"/>
      <c r="H161" s="228">
        <v>6</v>
      </c>
      <c r="I161" s="229"/>
      <c r="J161" s="224"/>
      <c r="K161" s="224"/>
      <c r="L161" s="230"/>
      <c r="M161" s="231"/>
      <c r="N161" s="232"/>
      <c r="O161" s="232"/>
      <c r="P161" s="232"/>
      <c r="Q161" s="232"/>
      <c r="R161" s="232"/>
      <c r="S161" s="232"/>
      <c r="T161" s="23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4" t="s">
        <v>141</v>
      </c>
      <c r="AU161" s="234" t="s">
        <v>86</v>
      </c>
      <c r="AV161" s="13" t="s">
        <v>86</v>
      </c>
      <c r="AW161" s="13" t="s">
        <v>37</v>
      </c>
      <c r="AX161" s="13" t="s">
        <v>83</v>
      </c>
      <c r="AY161" s="234" t="s">
        <v>129</v>
      </c>
    </row>
    <row r="162" s="2" customFormat="1" ht="16.5" customHeight="1">
      <c r="A162" s="39"/>
      <c r="B162" s="40"/>
      <c r="C162" s="205" t="s">
        <v>8</v>
      </c>
      <c r="D162" s="205" t="s">
        <v>132</v>
      </c>
      <c r="E162" s="206" t="s">
        <v>686</v>
      </c>
      <c r="F162" s="207" t="s">
        <v>687</v>
      </c>
      <c r="G162" s="208" t="s">
        <v>394</v>
      </c>
      <c r="H162" s="209">
        <v>36</v>
      </c>
      <c r="I162" s="210"/>
      <c r="J162" s="211">
        <f>ROUND(I162*H162,2)</f>
        <v>0</v>
      </c>
      <c r="K162" s="207" t="s">
        <v>136</v>
      </c>
      <c r="L162" s="45"/>
      <c r="M162" s="212" t="s">
        <v>19</v>
      </c>
      <c r="N162" s="213" t="s">
        <v>46</v>
      </c>
      <c r="O162" s="85"/>
      <c r="P162" s="214">
        <f>O162*H162</f>
        <v>0</v>
      </c>
      <c r="Q162" s="214">
        <v>0</v>
      </c>
      <c r="R162" s="214">
        <f>Q162*H162</f>
        <v>0</v>
      </c>
      <c r="S162" s="214">
        <v>0.155</v>
      </c>
      <c r="T162" s="215">
        <f>S162*H162</f>
        <v>5.5800000000000001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6" t="s">
        <v>137</v>
      </c>
      <c r="AT162" s="216" t="s">
        <v>132</v>
      </c>
      <c r="AU162" s="216" t="s">
        <v>86</v>
      </c>
      <c r="AY162" s="18" t="s">
        <v>129</v>
      </c>
      <c r="BE162" s="217">
        <f>IF(N162="základní",J162,0)</f>
        <v>0</v>
      </c>
      <c r="BF162" s="217">
        <f>IF(N162="snížená",J162,0)</f>
        <v>0</v>
      </c>
      <c r="BG162" s="217">
        <f>IF(N162="zákl. přenesená",J162,0)</f>
        <v>0</v>
      </c>
      <c r="BH162" s="217">
        <f>IF(N162="sníž. přenesená",J162,0)</f>
        <v>0</v>
      </c>
      <c r="BI162" s="217">
        <f>IF(N162="nulová",J162,0)</f>
        <v>0</v>
      </c>
      <c r="BJ162" s="18" t="s">
        <v>83</v>
      </c>
      <c r="BK162" s="217">
        <f>ROUND(I162*H162,2)</f>
        <v>0</v>
      </c>
      <c r="BL162" s="18" t="s">
        <v>137</v>
      </c>
      <c r="BM162" s="216" t="s">
        <v>688</v>
      </c>
    </row>
    <row r="163" s="2" customFormat="1">
      <c r="A163" s="39"/>
      <c r="B163" s="40"/>
      <c r="C163" s="41"/>
      <c r="D163" s="218" t="s">
        <v>139</v>
      </c>
      <c r="E163" s="41"/>
      <c r="F163" s="219" t="s">
        <v>689</v>
      </c>
      <c r="G163" s="41"/>
      <c r="H163" s="41"/>
      <c r="I163" s="220"/>
      <c r="J163" s="41"/>
      <c r="K163" s="41"/>
      <c r="L163" s="45"/>
      <c r="M163" s="221"/>
      <c r="N163" s="222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139</v>
      </c>
      <c r="AU163" s="18" t="s">
        <v>86</v>
      </c>
    </row>
    <row r="164" s="13" customFormat="1">
      <c r="A164" s="13"/>
      <c r="B164" s="223"/>
      <c r="C164" s="224"/>
      <c r="D164" s="225" t="s">
        <v>141</v>
      </c>
      <c r="E164" s="226" t="s">
        <v>19</v>
      </c>
      <c r="F164" s="227" t="s">
        <v>690</v>
      </c>
      <c r="G164" s="224"/>
      <c r="H164" s="228">
        <v>36</v>
      </c>
      <c r="I164" s="229"/>
      <c r="J164" s="224"/>
      <c r="K164" s="224"/>
      <c r="L164" s="230"/>
      <c r="M164" s="231"/>
      <c r="N164" s="232"/>
      <c r="O164" s="232"/>
      <c r="P164" s="232"/>
      <c r="Q164" s="232"/>
      <c r="R164" s="232"/>
      <c r="S164" s="232"/>
      <c r="T164" s="23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34" t="s">
        <v>141</v>
      </c>
      <c r="AU164" s="234" t="s">
        <v>86</v>
      </c>
      <c r="AV164" s="13" t="s">
        <v>86</v>
      </c>
      <c r="AW164" s="13" t="s">
        <v>37</v>
      </c>
      <c r="AX164" s="13" t="s">
        <v>83</v>
      </c>
      <c r="AY164" s="234" t="s">
        <v>129</v>
      </c>
    </row>
    <row r="165" s="2" customFormat="1" ht="16.5" customHeight="1">
      <c r="A165" s="39"/>
      <c r="B165" s="40"/>
      <c r="C165" s="205" t="s">
        <v>251</v>
      </c>
      <c r="D165" s="205" t="s">
        <v>132</v>
      </c>
      <c r="E165" s="206" t="s">
        <v>691</v>
      </c>
      <c r="F165" s="207" t="s">
        <v>692</v>
      </c>
      <c r="G165" s="208" t="s">
        <v>394</v>
      </c>
      <c r="H165" s="209">
        <v>27</v>
      </c>
      <c r="I165" s="210"/>
      <c r="J165" s="211">
        <f>ROUND(I165*H165,2)</f>
        <v>0</v>
      </c>
      <c r="K165" s="207" t="s">
        <v>136</v>
      </c>
      <c r="L165" s="45"/>
      <c r="M165" s="212" t="s">
        <v>19</v>
      </c>
      <c r="N165" s="213" t="s">
        <v>46</v>
      </c>
      <c r="O165" s="85"/>
      <c r="P165" s="214">
        <f>O165*H165</f>
        <v>0</v>
      </c>
      <c r="Q165" s="214">
        <v>0</v>
      </c>
      <c r="R165" s="214">
        <f>Q165*H165</f>
        <v>0</v>
      </c>
      <c r="S165" s="214">
        <v>0.065000000000000002</v>
      </c>
      <c r="T165" s="215">
        <f>S165*H165</f>
        <v>1.7550000000000001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6" t="s">
        <v>137</v>
      </c>
      <c r="AT165" s="216" t="s">
        <v>132</v>
      </c>
      <c r="AU165" s="216" t="s">
        <v>86</v>
      </c>
      <c r="AY165" s="18" t="s">
        <v>129</v>
      </c>
      <c r="BE165" s="217">
        <f>IF(N165="základní",J165,0)</f>
        <v>0</v>
      </c>
      <c r="BF165" s="217">
        <f>IF(N165="snížená",J165,0)</f>
        <v>0</v>
      </c>
      <c r="BG165" s="217">
        <f>IF(N165="zákl. přenesená",J165,0)</f>
        <v>0</v>
      </c>
      <c r="BH165" s="217">
        <f>IF(N165="sníž. přenesená",J165,0)</f>
        <v>0</v>
      </c>
      <c r="BI165" s="217">
        <f>IF(N165="nulová",J165,0)</f>
        <v>0</v>
      </c>
      <c r="BJ165" s="18" t="s">
        <v>83</v>
      </c>
      <c r="BK165" s="217">
        <f>ROUND(I165*H165,2)</f>
        <v>0</v>
      </c>
      <c r="BL165" s="18" t="s">
        <v>137</v>
      </c>
      <c r="BM165" s="216" t="s">
        <v>693</v>
      </c>
    </row>
    <row r="166" s="2" customFormat="1">
      <c r="A166" s="39"/>
      <c r="B166" s="40"/>
      <c r="C166" s="41"/>
      <c r="D166" s="218" t="s">
        <v>139</v>
      </c>
      <c r="E166" s="41"/>
      <c r="F166" s="219" t="s">
        <v>694</v>
      </c>
      <c r="G166" s="41"/>
      <c r="H166" s="41"/>
      <c r="I166" s="220"/>
      <c r="J166" s="41"/>
      <c r="K166" s="41"/>
      <c r="L166" s="45"/>
      <c r="M166" s="221"/>
      <c r="N166" s="222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139</v>
      </c>
      <c r="AU166" s="18" t="s">
        <v>86</v>
      </c>
    </row>
    <row r="167" s="13" customFormat="1">
      <c r="A167" s="13"/>
      <c r="B167" s="223"/>
      <c r="C167" s="224"/>
      <c r="D167" s="225" t="s">
        <v>141</v>
      </c>
      <c r="E167" s="226" t="s">
        <v>19</v>
      </c>
      <c r="F167" s="227" t="s">
        <v>695</v>
      </c>
      <c r="G167" s="224"/>
      <c r="H167" s="228">
        <v>27</v>
      </c>
      <c r="I167" s="229"/>
      <c r="J167" s="224"/>
      <c r="K167" s="224"/>
      <c r="L167" s="230"/>
      <c r="M167" s="231"/>
      <c r="N167" s="232"/>
      <c r="O167" s="232"/>
      <c r="P167" s="232"/>
      <c r="Q167" s="232"/>
      <c r="R167" s="232"/>
      <c r="S167" s="232"/>
      <c r="T167" s="233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4" t="s">
        <v>141</v>
      </c>
      <c r="AU167" s="234" t="s">
        <v>86</v>
      </c>
      <c r="AV167" s="13" t="s">
        <v>86</v>
      </c>
      <c r="AW167" s="13" t="s">
        <v>37</v>
      </c>
      <c r="AX167" s="13" t="s">
        <v>83</v>
      </c>
      <c r="AY167" s="234" t="s">
        <v>129</v>
      </c>
    </row>
    <row r="168" s="2" customFormat="1" ht="21.75" customHeight="1">
      <c r="A168" s="39"/>
      <c r="B168" s="40"/>
      <c r="C168" s="205" t="s">
        <v>257</v>
      </c>
      <c r="D168" s="205" t="s">
        <v>132</v>
      </c>
      <c r="E168" s="206" t="s">
        <v>696</v>
      </c>
      <c r="F168" s="207" t="s">
        <v>697</v>
      </c>
      <c r="G168" s="208" t="s">
        <v>172</v>
      </c>
      <c r="H168" s="209">
        <v>7.2300000000000004</v>
      </c>
      <c r="I168" s="210"/>
      <c r="J168" s="211">
        <f>ROUND(I168*H168,2)</f>
        <v>0</v>
      </c>
      <c r="K168" s="207" t="s">
        <v>136</v>
      </c>
      <c r="L168" s="45"/>
      <c r="M168" s="212" t="s">
        <v>19</v>
      </c>
      <c r="N168" s="213" t="s">
        <v>46</v>
      </c>
      <c r="O168" s="85"/>
      <c r="P168" s="214">
        <f>O168*H168</f>
        <v>0</v>
      </c>
      <c r="Q168" s="214">
        <v>0</v>
      </c>
      <c r="R168" s="214">
        <f>Q168*H168</f>
        <v>0</v>
      </c>
      <c r="S168" s="214">
        <v>0.59999999999999998</v>
      </c>
      <c r="T168" s="215">
        <f>S168*H168</f>
        <v>4.3380000000000001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6" t="s">
        <v>137</v>
      </c>
      <c r="AT168" s="216" t="s">
        <v>132</v>
      </c>
      <c r="AU168" s="216" t="s">
        <v>86</v>
      </c>
      <c r="AY168" s="18" t="s">
        <v>129</v>
      </c>
      <c r="BE168" s="217">
        <f>IF(N168="základní",J168,0)</f>
        <v>0</v>
      </c>
      <c r="BF168" s="217">
        <f>IF(N168="snížená",J168,0)</f>
        <v>0</v>
      </c>
      <c r="BG168" s="217">
        <f>IF(N168="zákl. přenesená",J168,0)</f>
        <v>0</v>
      </c>
      <c r="BH168" s="217">
        <f>IF(N168="sníž. přenesená",J168,0)</f>
        <v>0</v>
      </c>
      <c r="BI168" s="217">
        <f>IF(N168="nulová",J168,0)</f>
        <v>0</v>
      </c>
      <c r="BJ168" s="18" t="s">
        <v>83</v>
      </c>
      <c r="BK168" s="217">
        <f>ROUND(I168*H168,2)</f>
        <v>0</v>
      </c>
      <c r="BL168" s="18" t="s">
        <v>137</v>
      </c>
      <c r="BM168" s="216" t="s">
        <v>698</v>
      </c>
    </row>
    <row r="169" s="2" customFormat="1">
      <c r="A169" s="39"/>
      <c r="B169" s="40"/>
      <c r="C169" s="41"/>
      <c r="D169" s="218" t="s">
        <v>139</v>
      </c>
      <c r="E169" s="41"/>
      <c r="F169" s="219" t="s">
        <v>699</v>
      </c>
      <c r="G169" s="41"/>
      <c r="H169" s="41"/>
      <c r="I169" s="220"/>
      <c r="J169" s="41"/>
      <c r="K169" s="41"/>
      <c r="L169" s="45"/>
      <c r="M169" s="221"/>
      <c r="N169" s="222"/>
      <c r="O169" s="85"/>
      <c r="P169" s="85"/>
      <c r="Q169" s="85"/>
      <c r="R169" s="85"/>
      <c r="S169" s="85"/>
      <c r="T169" s="86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139</v>
      </c>
      <c r="AU169" s="18" t="s">
        <v>86</v>
      </c>
    </row>
    <row r="170" s="13" customFormat="1">
      <c r="A170" s="13"/>
      <c r="B170" s="223"/>
      <c r="C170" s="224"/>
      <c r="D170" s="225" t="s">
        <v>141</v>
      </c>
      <c r="E170" s="226" t="s">
        <v>19</v>
      </c>
      <c r="F170" s="227" t="s">
        <v>700</v>
      </c>
      <c r="G170" s="224"/>
      <c r="H170" s="228">
        <v>7.2300000000000004</v>
      </c>
      <c r="I170" s="229"/>
      <c r="J170" s="224"/>
      <c r="K170" s="224"/>
      <c r="L170" s="230"/>
      <c r="M170" s="231"/>
      <c r="N170" s="232"/>
      <c r="O170" s="232"/>
      <c r="P170" s="232"/>
      <c r="Q170" s="232"/>
      <c r="R170" s="232"/>
      <c r="S170" s="232"/>
      <c r="T170" s="23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34" t="s">
        <v>141</v>
      </c>
      <c r="AU170" s="234" t="s">
        <v>86</v>
      </c>
      <c r="AV170" s="13" t="s">
        <v>86</v>
      </c>
      <c r="AW170" s="13" t="s">
        <v>37</v>
      </c>
      <c r="AX170" s="13" t="s">
        <v>83</v>
      </c>
      <c r="AY170" s="234" t="s">
        <v>129</v>
      </c>
    </row>
    <row r="171" s="12" customFormat="1" ht="22.8" customHeight="1">
      <c r="A171" s="12"/>
      <c r="B171" s="189"/>
      <c r="C171" s="190"/>
      <c r="D171" s="191" t="s">
        <v>74</v>
      </c>
      <c r="E171" s="203" t="s">
        <v>701</v>
      </c>
      <c r="F171" s="203" t="s">
        <v>702</v>
      </c>
      <c r="G171" s="190"/>
      <c r="H171" s="190"/>
      <c r="I171" s="193"/>
      <c r="J171" s="204">
        <f>BK171</f>
        <v>0</v>
      </c>
      <c r="K171" s="190"/>
      <c r="L171" s="195"/>
      <c r="M171" s="196"/>
      <c r="N171" s="197"/>
      <c r="O171" s="197"/>
      <c r="P171" s="198">
        <f>SUM(P172:P185)</f>
        <v>0</v>
      </c>
      <c r="Q171" s="197"/>
      <c r="R171" s="198">
        <f>SUM(R172:R185)</f>
        <v>0</v>
      </c>
      <c r="S171" s="197"/>
      <c r="T171" s="199">
        <f>SUM(T172:T185)</f>
        <v>47.3352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0" t="s">
        <v>83</v>
      </c>
      <c r="AT171" s="201" t="s">
        <v>74</v>
      </c>
      <c r="AU171" s="201" t="s">
        <v>83</v>
      </c>
      <c r="AY171" s="200" t="s">
        <v>129</v>
      </c>
      <c r="BK171" s="202">
        <f>SUM(BK172:BK185)</f>
        <v>0</v>
      </c>
    </row>
    <row r="172" s="2" customFormat="1" ht="16.5" customHeight="1">
      <c r="A172" s="39"/>
      <c r="B172" s="40"/>
      <c r="C172" s="205" t="s">
        <v>263</v>
      </c>
      <c r="D172" s="205" t="s">
        <v>132</v>
      </c>
      <c r="E172" s="206" t="s">
        <v>703</v>
      </c>
      <c r="F172" s="207" t="s">
        <v>704</v>
      </c>
      <c r="G172" s="208" t="s">
        <v>172</v>
      </c>
      <c r="H172" s="209">
        <v>2.028</v>
      </c>
      <c r="I172" s="210"/>
      <c r="J172" s="211">
        <f>ROUND(I172*H172,2)</f>
        <v>0</v>
      </c>
      <c r="K172" s="207" t="s">
        <v>136</v>
      </c>
      <c r="L172" s="45"/>
      <c r="M172" s="212" t="s">
        <v>19</v>
      </c>
      <c r="N172" s="213" t="s">
        <v>46</v>
      </c>
      <c r="O172" s="85"/>
      <c r="P172" s="214">
        <f>O172*H172</f>
        <v>0</v>
      </c>
      <c r="Q172" s="214">
        <v>0</v>
      </c>
      <c r="R172" s="214">
        <f>Q172*H172</f>
        <v>0</v>
      </c>
      <c r="S172" s="214">
        <v>2.3999999999999999</v>
      </c>
      <c r="T172" s="215">
        <f>S172*H172</f>
        <v>4.8671999999999995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6" t="s">
        <v>137</v>
      </c>
      <c r="AT172" s="216" t="s">
        <v>132</v>
      </c>
      <c r="AU172" s="216" t="s">
        <v>86</v>
      </c>
      <c r="AY172" s="18" t="s">
        <v>129</v>
      </c>
      <c r="BE172" s="217">
        <f>IF(N172="základní",J172,0)</f>
        <v>0</v>
      </c>
      <c r="BF172" s="217">
        <f>IF(N172="snížená",J172,0)</f>
        <v>0</v>
      </c>
      <c r="BG172" s="217">
        <f>IF(N172="zákl. přenesená",J172,0)</f>
        <v>0</v>
      </c>
      <c r="BH172" s="217">
        <f>IF(N172="sníž. přenesená",J172,0)</f>
        <v>0</v>
      </c>
      <c r="BI172" s="217">
        <f>IF(N172="nulová",J172,0)</f>
        <v>0</v>
      </c>
      <c r="BJ172" s="18" t="s">
        <v>83</v>
      </c>
      <c r="BK172" s="217">
        <f>ROUND(I172*H172,2)</f>
        <v>0</v>
      </c>
      <c r="BL172" s="18" t="s">
        <v>137</v>
      </c>
      <c r="BM172" s="216" t="s">
        <v>705</v>
      </c>
    </row>
    <row r="173" s="2" customFormat="1">
      <c r="A173" s="39"/>
      <c r="B173" s="40"/>
      <c r="C173" s="41"/>
      <c r="D173" s="218" t="s">
        <v>139</v>
      </c>
      <c r="E173" s="41"/>
      <c r="F173" s="219" t="s">
        <v>706</v>
      </c>
      <c r="G173" s="41"/>
      <c r="H173" s="41"/>
      <c r="I173" s="220"/>
      <c r="J173" s="41"/>
      <c r="K173" s="41"/>
      <c r="L173" s="45"/>
      <c r="M173" s="221"/>
      <c r="N173" s="222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139</v>
      </c>
      <c r="AU173" s="18" t="s">
        <v>86</v>
      </c>
    </row>
    <row r="174" s="13" customFormat="1">
      <c r="A174" s="13"/>
      <c r="B174" s="223"/>
      <c r="C174" s="224"/>
      <c r="D174" s="225" t="s">
        <v>141</v>
      </c>
      <c r="E174" s="226" t="s">
        <v>19</v>
      </c>
      <c r="F174" s="227" t="s">
        <v>707</v>
      </c>
      <c r="G174" s="224"/>
      <c r="H174" s="228">
        <v>2.028</v>
      </c>
      <c r="I174" s="229"/>
      <c r="J174" s="224"/>
      <c r="K174" s="224"/>
      <c r="L174" s="230"/>
      <c r="M174" s="231"/>
      <c r="N174" s="232"/>
      <c r="O174" s="232"/>
      <c r="P174" s="232"/>
      <c r="Q174" s="232"/>
      <c r="R174" s="232"/>
      <c r="S174" s="232"/>
      <c r="T174" s="23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34" t="s">
        <v>141</v>
      </c>
      <c r="AU174" s="234" t="s">
        <v>86</v>
      </c>
      <c r="AV174" s="13" t="s">
        <v>86</v>
      </c>
      <c r="AW174" s="13" t="s">
        <v>37</v>
      </c>
      <c r="AX174" s="13" t="s">
        <v>83</v>
      </c>
      <c r="AY174" s="234" t="s">
        <v>129</v>
      </c>
    </row>
    <row r="175" s="2" customFormat="1" ht="16.5" customHeight="1">
      <c r="A175" s="39"/>
      <c r="B175" s="40"/>
      <c r="C175" s="205" t="s">
        <v>273</v>
      </c>
      <c r="D175" s="205" t="s">
        <v>132</v>
      </c>
      <c r="E175" s="206" t="s">
        <v>708</v>
      </c>
      <c r="F175" s="207" t="s">
        <v>709</v>
      </c>
      <c r="G175" s="208" t="s">
        <v>172</v>
      </c>
      <c r="H175" s="209">
        <v>12.945</v>
      </c>
      <c r="I175" s="210"/>
      <c r="J175" s="211">
        <f>ROUND(I175*H175,2)</f>
        <v>0</v>
      </c>
      <c r="K175" s="207" t="s">
        <v>136</v>
      </c>
      <c r="L175" s="45"/>
      <c r="M175" s="212" t="s">
        <v>19</v>
      </c>
      <c r="N175" s="213" t="s">
        <v>46</v>
      </c>
      <c r="O175" s="85"/>
      <c r="P175" s="214">
        <f>O175*H175</f>
        <v>0</v>
      </c>
      <c r="Q175" s="214">
        <v>0</v>
      </c>
      <c r="R175" s="214">
        <f>Q175*H175</f>
        <v>0</v>
      </c>
      <c r="S175" s="214">
        <v>2.3999999999999999</v>
      </c>
      <c r="T175" s="215">
        <f>S175*H175</f>
        <v>31.067999999999998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6" t="s">
        <v>137</v>
      </c>
      <c r="AT175" s="216" t="s">
        <v>132</v>
      </c>
      <c r="AU175" s="216" t="s">
        <v>86</v>
      </c>
      <c r="AY175" s="18" t="s">
        <v>129</v>
      </c>
      <c r="BE175" s="217">
        <f>IF(N175="základní",J175,0)</f>
        <v>0</v>
      </c>
      <c r="BF175" s="217">
        <f>IF(N175="snížená",J175,0)</f>
        <v>0</v>
      </c>
      <c r="BG175" s="217">
        <f>IF(N175="zákl. přenesená",J175,0)</f>
        <v>0</v>
      </c>
      <c r="BH175" s="217">
        <f>IF(N175="sníž. přenesená",J175,0)</f>
        <v>0</v>
      </c>
      <c r="BI175" s="217">
        <f>IF(N175="nulová",J175,0)</f>
        <v>0</v>
      </c>
      <c r="BJ175" s="18" t="s">
        <v>83</v>
      </c>
      <c r="BK175" s="217">
        <f>ROUND(I175*H175,2)</f>
        <v>0</v>
      </c>
      <c r="BL175" s="18" t="s">
        <v>137</v>
      </c>
      <c r="BM175" s="216" t="s">
        <v>710</v>
      </c>
    </row>
    <row r="176" s="2" customFormat="1">
      <c r="A176" s="39"/>
      <c r="B176" s="40"/>
      <c r="C176" s="41"/>
      <c r="D176" s="218" t="s">
        <v>139</v>
      </c>
      <c r="E176" s="41"/>
      <c r="F176" s="219" t="s">
        <v>711</v>
      </c>
      <c r="G176" s="41"/>
      <c r="H176" s="41"/>
      <c r="I176" s="220"/>
      <c r="J176" s="41"/>
      <c r="K176" s="41"/>
      <c r="L176" s="45"/>
      <c r="M176" s="221"/>
      <c r="N176" s="222"/>
      <c r="O176" s="85"/>
      <c r="P176" s="85"/>
      <c r="Q176" s="85"/>
      <c r="R176" s="85"/>
      <c r="S176" s="85"/>
      <c r="T176" s="86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139</v>
      </c>
      <c r="AU176" s="18" t="s">
        <v>86</v>
      </c>
    </row>
    <row r="177" s="13" customFormat="1">
      <c r="A177" s="13"/>
      <c r="B177" s="223"/>
      <c r="C177" s="224"/>
      <c r="D177" s="225" t="s">
        <v>141</v>
      </c>
      <c r="E177" s="226" t="s">
        <v>19</v>
      </c>
      <c r="F177" s="227" t="s">
        <v>712</v>
      </c>
      <c r="G177" s="224"/>
      <c r="H177" s="228">
        <v>4.7999999999999998</v>
      </c>
      <c r="I177" s="229"/>
      <c r="J177" s="224"/>
      <c r="K177" s="224"/>
      <c r="L177" s="230"/>
      <c r="M177" s="231"/>
      <c r="N177" s="232"/>
      <c r="O177" s="232"/>
      <c r="P177" s="232"/>
      <c r="Q177" s="232"/>
      <c r="R177" s="232"/>
      <c r="S177" s="232"/>
      <c r="T177" s="233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34" t="s">
        <v>141</v>
      </c>
      <c r="AU177" s="234" t="s">
        <v>86</v>
      </c>
      <c r="AV177" s="13" t="s">
        <v>86</v>
      </c>
      <c r="AW177" s="13" t="s">
        <v>37</v>
      </c>
      <c r="AX177" s="13" t="s">
        <v>75</v>
      </c>
      <c r="AY177" s="234" t="s">
        <v>129</v>
      </c>
    </row>
    <row r="178" s="13" customFormat="1">
      <c r="A178" s="13"/>
      <c r="B178" s="223"/>
      <c r="C178" s="224"/>
      <c r="D178" s="225" t="s">
        <v>141</v>
      </c>
      <c r="E178" s="226" t="s">
        <v>19</v>
      </c>
      <c r="F178" s="227" t="s">
        <v>713</v>
      </c>
      <c r="G178" s="224"/>
      <c r="H178" s="228">
        <v>1.02</v>
      </c>
      <c r="I178" s="229"/>
      <c r="J178" s="224"/>
      <c r="K178" s="224"/>
      <c r="L178" s="230"/>
      <c r="M178" s="231"/>
      <c r="N178" s="232"/>
      <c r="O178" s="232"/>
      <c r="P178" s="232"/>
      <c r="Q178" s="232"/>
      <c r="R178" s="232"/>
      <c r="S178" s="232"/>
      <c r="T178" s="23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4" t="s">
        <v>141</v>
      </c>
      <c r="AU178" s="234" t="s">
        <v>86</v>
      </c>
      <c r="AV178" s="13" t="s">
        <v>86</v>
      </c>
      <c r="AW178" s="13" t="s">
        <v>37</v>
      </c>
      <c r="AX178" s="13" t="s">
        <v>75</v>
      </c>
      <c r="AY178" s="234" t="s">
        <v>129</v>
      </c>
    </row>
    <row r="179" s="13" customFormat="1">
      <c r="A179" s="13"/>
      <c r="B179" s="223"/>
      <c r="C179" s="224"/>
      <c r="D179" s="225" t="s">
        <v>141</v>
      </c>
      <c r="E179" s="226" t="s">
        <v>19</v>
      </c>
      <c r="F179" s="227" t="s">
        <v>714</v>
      </c>
      <c r="G179" s="224"/>
      <c r="H179" s="228">
        <v>7.125</v>
      </c>
      <c r="I179" s="229"/>
      <c r="J179" s="224"/>
      <c r="K179" s="224"/>
      <c r="L179" s="230"/>
      <c r="M179" s="231"/>
      <c r="N179" s="232"/>
      <c r="O179" s="232"/>
      <c r="P179" s="232"/>
      <c r="Q179" s="232"/>
      <c r="R179" s="232"/>
      <c r="S179" s="232"/>
      <c r="T179" s="23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4" t="s">
        <v>141</v>
      </c>
      <c r="AU179" s="234" t="s">
        <v>86</v>
      </c>
      <c r="AV179" s="13" t="s">
        <v>86</v>
      </c>
      <c r="AW179" s="13" t="s">
        <v>37</v>
      </c>
      <c r="AX179" s="13" t="s">
        <v>75</v>
      </c>
      <c r="AY179" s="234" t="s">
        <v>129</v>
      </c>
    </row>
    <row r="180" s="14" customFormat="1">
      <c r="A180" s="14"/>
      <c r="B180" s="236"/>
      <c r="C180" s="237"/>
      <c r="D180" s="225" t="s">
        <v>141</v>
      </c>
      <c r="E180" s="238" t="s">
        <v>19</v>
      </c>
      <c r="F180" s="239" t="s">
        <v>168</v>
      </c>
      <c r="G180" s="237"/>
      <c r="H180" s="240">
        <v>12.945</v>
      </c>
      <c r="I180" s="241"/>
      <c r="J180" s="237"/>
      <c r="K180" s="237"/>
      <c r="L180" s="242"/>
      <c r="M180" s="243"/>
      <c r="N180" s="244"/>
      <c r="O180" s="244"/>
      <c r="P180" s="244"/>
      <c r="Q180" s="244"/>
      <c r="R180" s="244"/>
      <c r="S180" s="244"/>
      <c r="T180" s="245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46" t="s">
        <v>141</v>
      </c>
      <c r="AU180" s="246" t="s">
        <v>86</v>
      </c>
      <c r="AV180" s="14" t="s">
        <v>137</v>
      </c>
      <c r="AW180" s="14" t="s">
        <v>37</v>
      </c>
      <c r="AX180" s="14" t="s">
        <v>83</v>
      </c>
      <c r="AY180" s="246" t="s">
        <v>129</v>
      </c>
    </row>
    <row r="181" s="2" customFormat="1" ht="16.5" customHeight="1">
      <c r="A181" s="39"/>
      <c r="B181" s="40"/>
      <c r="C181" s="205" t="s">
        <v>279</v>
      </c>
      <c r="D181" s="205" t="s">
        <v>132</v>
      </c>
      <c r="E181" s="206" t="s">
        <v>715</v>
      </c>
      <c r="F181" s="207" t="s">
        <v>716</v>
      </c>
      <c r="G181" s="208" t="s">
        <v>172</v>
      </c>
      <c r="H181" s="209">
        <v>5.7000000000000002</v>
      </c>
      <c r="I181" s="210"/>
      <c r="J181" s="211">
        <f>ROUND(I181*H181,2)</f>
        <v>0</v>
      </c>
      <c r="K181" s="207" t="s">
        <v>136</v>
      </c>
      <c r="L181" s="45"/>
      <c r="M181" s="212" t="s">
        <v>19</v>
      </c>
      <c r="N181" s="213" t="s">
        <v>46</v>
      </c>
      <c r="O181" s="85"/>
      <c r="P181" s="214">
        <f>O181*H181</f>
        <v>0</v>
      </c>
      <c r="Q181" s="214">
        <v>0</v>
      </c>
      <c r="R181" s="214">
        <f>Q181*H181</f>
        <v>0</v>
      </c>
      <c r="S181" s="214">
        <v>2</v>
      </c>
      <c r="T181" s="215">
        <f>S181*H181</f>
        <v>11.4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6" t="s">
        <v>137</v>
      </c>
      <c r="AT181" s="216" t="s">
        <v>132</v>
      </c>
      <c r="AU181" s="216" t="s">
        <v>86</v>
      </c>
      <c r="AY181" s="18" t="s">
        <v>129</v>
      </c>
      <c r="BE181" s="217">
        <f>IF(N181="základní",J181,0)</f>
        <v>0</v>
      </c>
      <c r="BF181" s="217">
        <f>IF(N181="snížená",J181,0)</f>
        <v>0</v>
      </c>
      <c r="BG181" s="217">
        <f>IF(N181="zákl. přenesená",J181,0)</f>
        <v>0</v>
      </c>
      <c r="BH181" s="217">
        <f>IF(N181="sníž. přenesená",J181,0)</f>
        <v>0</v>
      </c>
      <c r="BI181" s="217">
        <f>IF(N181="nulová",J181,0)</f>
        <v>0</v>
      </c>
      <c r="BJ181" s="18" t="s">
        <v>83</v>
      </c>
      <c r="BK181" s="217">
        <f>ROUND(I181*H181,2)</f>
        <v>0</v>
      </c>
      <c r="BL181" s="18" t="s">
        <v>137</v>
      </c>
      <c r="BM181" s="216" t="s">
        <v>717</v>
      </c>
    </row>
    <row r="182" s="2" customFormat="1">
      <c r="A182" s="39"/>
      <c r="B182" s="40"/>
      <c r="C182" s="41"/>
      <c r="D182" s="218" t="s">
        <v>139</v>
      </c>
      <c r="E182" s="41"/>
      <c r="F182" s="219" t="s">
        <v>718</v>
      </c>
      <c r="G182" s="41"/>
      <c r="H182" s="41"/>
      <c r="I182" s="220"/>
      <c r="J182" s="41"/>
      <c r="K182" s="41"/>
      <c r="L182" s="45"/>
      <c r="M182" s="221"/>
      <c r="N182" s="222"/>
      <c r="O182" s="85"/>
      <c r="P182" s="85"/>
      <c r="Q182" s="85"/>
      <c r="R182" s="85"/>
      <c r="S182" s="85"/>
      <c r="T182" s="86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139</v>
      </c>
      <c r="AU182" s="18" t="s">
        <v>86</v>
      </c>
    </row>
    <row r="183" s="13" customFormat="1">
      <c r="A183" s="13"/>
      <c r="B183" s="223"/>
      <c r="C183" s="224"/>
      <c r="D183" s="225" t="s">
        <v>141</v>
      </c>
      <c r="E183" s="226" t="s">
        <v>19</v>
      </c>
      <c r="F183" s="227" t="s">
        <v>719</v>
      </c>
      <c r="G183" s="224"/>
      <c r="H183" s="228">
        <v>2.5</v>
      </c>
      <c r="I183" s="229"/>
      <c r="J183" s="224"/>
      <c r="K183" s="224"/>
      <c r="L183" s="230"/>
      <c r="M183" s="231"/>
      <c r="N183" s="232"/>
      <c r="O183" s="232"/>
      <c r="P183" s="232"/>
      <c r="Q183" s="232"/>
      <c r="R183" s="232"/>
      <c r="S183" s="232"/>
      <c r="T183" s="23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34" t="s">
        <v>141</v>
      </c>
      <c r="AU183" s="234" t="s">
        <v>86</v>
      </c>
      <c r="AV183" s="13" t="s">
        <v>86</v>
      </c>
      <c r="AW183" s="13" t="s">
        <v>37</v>
      </c>
      <c r="AX183" s="13" t="s">
        <v>75</v>
      </c>
      <c r="AY183" s="234" t="s">
        <v>129</v>
      </c>
    </row>
    <row r="184" s="13" customFormat="1">
      <c r="A184" s="13"/>
      <c r="B184" s="223"/>
      <c r="C184" s="224"/>
      <c r="D184" s="225" t="s">
        <v>141</v>
      </c>
      <c r="E184" s="226" t="s">
        <v>19</v>
      </c>
      <c r="F184" s="227" t="s">
        <v>720</v>
      </c>
      <c r="G184" s="224"/>
      <c r="H184" s="228">
        <v>3.2000000000000002</v>
      </c>
      <c r="I184" s="229"/>
      <c r="J184" s="224"/>
      <c r="K184" s="224"/>
      <c r="L184" s="230"/>
      <c r="M184" s="231"/>
      <c r="N184" s="232"/>
      <c r="O184" s="232"/>
      <c r="P184" s="232"/>
      <c r="Q184" s="232"/>
      <c r="R184" s="232"/>
      <c r="S184" s="232"/>
      <c r="T184" s="233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4" t="s">
        <v>141</v>
      </c>
      <c r="AU184" s="234" t="s">
        <v>86</v>
      </c>
      <c r="AV184" s="13" t="s">
        <v>86</v>
      </c>
      <c r="AW184" s="13" t="s">
        <v>37</v>
      </c>
      <c r="AX184" s="13" t="s">
        <v>75</v>
      </c>
      <c r="AY184" s="234" t="s">
        <v>129</v>
      </c>
    </row>
    <row r="185" s="14" customFormat="1">
      <c r="A185" s="14"/>
      <c r="B185" s="236"/>
      <c r="C185" s="237"/>
      <c r="D185" s="225" t="s">
        <v>141</v>
      </c>
      <c r="E185" s="238" t="s">
        <v>19</v>
      </c>
      <c r="F185" s="239" t="s">
        <v>168</v>
      </c>
      <c r="G185" s="237"/>
      <c r="H185" s="240">
        <v>5.7000000000000002</v>
      </c>
      <c r="I185" s="241"/>
      <c r="J185" s="237"/>
      <c r="K185" s="237"/>
      <c r="L185" s="242"/>
      <c r="M185" s="243"/>
      <c r="N185" s="244"/>
      <c r="O185" s="244"/>
      <c r="P185" s="244"/>
      <c r="Q185" s="244"/>
      <c r="R185" s="244"/>
      <c r="S185" s="244"/>
      <c r="T185" s="24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6" t="s">
        <v>141</v>
      </c>
      <c r="AU185" s="246" t="s">
        <v>86</v>
      </c>
      <c r="AV185" s="14" t="s">
        <v>137</v>
      </c>
      <c r="AW185" s="14" t="s">
        <v>37</v>
      </c>
      <c r="AX185" s="14" t="s">
        <v>83</v>
      </c>
      <c r="AY185" s="246" t="s">
        <v>129</v>
      </c>
    </row>
    <row r="186" s="12" customFormat="1" ht="22.8" customHeight="1">
      <c r="A186" s="12"/>
      <c r="B186" s="189"/>
      <c r="C186" s="190"/>
      <c r="D186" s="191" t="s">
        <v>74</v>
      </c>
      <c r="E186" s="203" t="s">
        <v>721</v>
      </c>
      <c r="F186" s="203" t="s">
        <v>722</v>
      </c>
      <c r="G186" s="190"/>
      <c r="H186" s="190"/>
      <c r="I186" s="193"/>
      <c r="J186" s="204">
        <f>BK186</f>
        <v>0</v>
      </c>
      <c r="K186" s="190"/>
      <c r="L186" s="195"/>
      <c r="M186" s="196"/>
      <c r="N186" s="197"/>
      <c r="O186" s="197"/>
      <c r="P186" s="198">
        <f>SUM(P187:P201)</f>
        <v>0</v>
      </c>
      <c r="Q186" s="197"/>
      <c r="R186" s="198">
        <f>SUM(R187:R201)</f>
        <v>0</v>
      </c>
      <c r="S186" s="197"/>
      <c r="T186" s="199">
        <f>SUM(T187:T201)</f>
        <v>175.37920000000003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0" t="s">
        <v>83</v>
      </c>
      <c r="AT186" s="201" t="s">
        <v>74</v>
      </c>
      <c r="AU186" s="201" t="s">
        <v>83</v>
      </c>
      <c r="AY186" s="200" t="s">
        <v>129</v>
      </c>
      <c r="BK186" s="202">
        <f>SUM(BK187:BK201)</f>
        <v>0</v>
      </c>
    </row>
    <row r="187" s="2" customFormat="1" ht="16.5" customHeight="1">
      <c r="A187" s="39"/>
      <c r="B187" s="40"/>
      <c r="C187" s="205" t="s">
        <v>7</v>
      </c>
      <c r="D187" s="205" t="s">
        <v>132</v>
      </c>
      <c r="E187" s="206" t="s">
        <v>671</v>
      </c>
      <c r="F187" s="207" t="s">
        <v>672</v>
      </c>
      <c r="G187" s="208" t="s">
        <v>135</v>
      </c>
      <c r="H187" s="209">
        <v>1</v>
      </c>
      <c r="I187" s="210"/>
      <c r="J187" s="211">
        <f>ROUND(I187*H187,2)</f>
        <v>0</v>
      </c>
      <c r="K187" s="207" t="s">
        <v>136</v>
      </c>
      <c r="L187" s="45"/>
      <c r="M187" s="212" t="s">
        <v>19</v>
      </c>
      <c r="N187" s="213" t="s">
        <v>46</v>
      </c>
      <c r="O187" s="85"/>
      <c r="P187" s="214">
        <f>O187*H187</f>
        <v>0</v>
      </c>
      <c r="Q187" s="214">
        <v>0</v>
      </c>
      <c r="R187" s="214">
        <f>Q187*H187</f>
        <v>0</v>
      </c>
      <c r="S187" s="214">
        <v>0.050000000000000003</v>
      </c>
      <c r="T187" s="215">
        <f>S187*H187</f>
        <v>0.050000000000000003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6" t="s">
        <v>137</v>
      </c>
      <c r="AT187" s="216" t="s">
        <v>132</v>
      </c>
      <c r="AU187" s="216" t="s">
        <v>86</v>
      </c>
      <c r="AY187" s="18" t="s">
        <v>129</v>
      </c>
      <c r="BE187" s="217">
        <f>IF(N187="základní",J187,0)</f>
        <v>0</v>
      </c>
      <c r="BF187" s="217">
        <f>IF(N187="snížená",J187,0)</f>
        <v>0</v>
      </c>
      <c r="BG187" s="217">
        <f>IF(N187="zákl. přenesená",J187,0)</f>
        <v>0</v>
      </c>
      <c r="BH187" s="217">
        <f>IF(N187="sníž. přenesená",J187,0)</f>
        <v>0</v>
      </c>
      <c r="BI187" s="217">
        <f>IF(N187="nulová",J187,0)</f>
        <v>0</v>
      </c>
      <c r="BJ187" s="18" t="s">
        <v>83</v>
      </c>
      <c r="BK187" s="217">
        <f>ROUND(I187*H187,2)</f>
        <v>0</v>
      </c>
      <c r="BL187" s="18" t="s">
        <v>137</v>
      </c>
      <c r="BM187" s="216" t="s">
        <v>723</v>
      </c>
    </row>
    <row r="188" s="2" customFormat="1">
      <c r="A188" s="39"/>
      <c r="B188" s="40"/>
      <c r="C188" s="41"/>
      <c r="D188" s="218" t="s">
        <v>139</v>
      </c>
      <c r="E188" s="41"/>
      <c r="F188" s="219" t="s">
        <v>674</v>
      </c>
      <c r="G188" s="41"/>
      <c r="H188" s="41"/>
      <c r="I188" s="220"/>
      <c r="J188" s="41"/>
      <c r="K188" s="41"/>
      <c r="L188" s="45"/>
      <c r="M188" s="221"/>
      <c r="N188" s="222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139</v>
      </c>
      <c r="AU188" s="18" t="s">
        <v>86</v>
      </c>
    </row>
    <row r="189" s="13" customFormat="1">
      <c r="A189" s="13"/>
      <c r="B189" s="223"/>
      <c r="C189" s="224"/>
      <c r="D189" s="225" t="s">
        <v>141</v>
      </c>
      <c r="E189" s="226" t="s">
        <v>19</v>
      </c>
      <c r="F189" s="227" t="s">
        <v>724</v>
      </c>
      <c r="G189" s="224"/>
      <c r="H189" s="228">
        <v>1</v>
      </c>
      <c r="I189" s="229"/>
      <c r="J189" s="224"/>
      <c r="K189" s="224"/>
      <c r="L189" s="230"/>
      <c r="M189" s="231"/>
      <c r="N189" s="232"/>
      <c r="O189" s="232"/>
      <c r="P189" s="232"/>
      <c r="Q189" s="232"/>
      <c r="R189" s="232"/>
      <c r="S189" s="232"/>
      <c r="T189" s="23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4" t="s">
        <v>141</v>
      </c>
      <c r="AU189" s="234" t="s">
        <v>86</v>
      </c>
      <c r="AV189" s="13" t="s">
        <v>86</v>
      </c>
      <c r="AW189" s="13" t="s">
        <v>37</v>
      </c>
      <c r="AX189" s="13" t="s">
        <v>83</v>
      </c>
      <c r="AY189" s="234" t="s">
        <v>129</v>
      </c>
    </row>
    <row r="190" s="2" customFormat="1" ht="21.75" customHeight="1">
      <c r="A190" s="39"/>
      <c r="B190" s="40"/>
      <c r="C190" s="205" t="s">
        <v>290</v>
      </c>
      <c r="D190" s="205" t="s">
        <v>132</v>
      </c>
      <c r="E190" s="206" t="s">
        <v>696</v>
      </c>
      <c r="F190" s="207" t="s">
        <v>697</v>
      </c>
      <c r="G190" s="208" t="s">
        <v>172</v>
      </c>
      <c r="H190" s="209">
        <v>1.8100000000000001</v>
      </c>
      <c r="I190" s="210"/>
      <c r="J190" s="211">
        <f>ROUND(I190*H190,2)</f>
        <v>0</v>
      </c>
      <c r="K190" s="207" t="s">
        <v>136</v>
      </c>
      <c r="L190" s="45"/>
      <c r="M190" s="212" t="s">
        <v>19</v>
      </c>
      <c r="N190" s="213" t="s">
        <v>46</v>
      </c>
      <c r="O190" s="85"/>
      <c r="P190" s="214">
        <f>O190*H190</f>
        <v>0</v>
      </c>
      <c r="Q190" s="214">
        <v>0</v>
      </c>
      <c r="R190" s="214">
        <f>Q190*H190</f>
        <v>0</v>
      </c>
      <c r="S190" s="214">
        <v>0.59999999999999998</v>
      </c>
      <c r="T190" s="215">
        <f>S190*H190</f>
        <v>1.0860000000000001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6" t="s">
        <v>137</v>
      </c>
      <c r="AT190" s="216" t="s">
        <v>132</v>
      </c>
      <c r="AU190" s="216" t="s">
        <v>86</v>
      </c>
      <c r="AY190" s="18" t="s">
        <v>129</v>
      </c>
      <c r="BE190" s="217">
        <f>IF(N190="základní",J190,0)</f>
        <v>0</v>
      </c>
      <c r="BF190" s="217">
        <f>IF(N190="snížená",J190,0)</f>
        <v>0</v>
      </c>
      <c r="BG190" s="217">
        <f>IF(N190="zákl. přenesená",J190,0)</f>
        <v>0</v>
      </c>
      <c r="BH190" s="217">
        <f>IF(N190="sníž. přenesená",J190,0)</f>
        <v>0</v>
      </c>
      <c r="BI190" s="217">
        <f>IF(N190="nulová",J190,0)</f>
        <v>0</v>
      </c>
      <c r="BJ190" s="18" t="s">
        <v>83</v>
      </c>
      <c r="BK190" s="217">
        <f>ROUND(I190*H190,2)</f>
        <v>0</v>
      </c>
      <c r="BL190" s="18" t="s">
        <v>137</v>
      </c>
      <c r="BM190" s="216" t="s">
        <v>725</v>
      </c>
    </row>
    <row r="191" s="2" customFormat="1">
      <c r="A191" s="39"/>
      <c r="B191" s="40"/>
      <c r="C191" s="41"/>
      <c r="D191" s="218" t="s">
        <v>139</v>
      </c>
      <c r="E191" s="41"/>
      <c r="F191" s="219" t="s">
        <v>699</v>
      </c>
      <c r="G191" s="41"/>
      <c r="H191" s="41"/>
      <c r="I191" s="220"/>
      <c r="J191" s="41"/>
      <c r="K191" s="41"/>
      <c r="L191" s="45"/>
      <c r="M191" s="221"/>
      <c r="N191" s="222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139</v>
      </c>
      <c r="AU191" s="18" t="s">
        <v>86</v>
      </c>
    </row>
    <row r="192" s="13" customFormat="1">
      <c r="A192" s="13"/>
      <c r="B192" s="223"/>
      <c r="C192" s="224"/>
      <c r="D192" s="225" t="s">
        <v>141</v>
      </c>
      <c r="E192" s="226" t="s">
        <v>19</v>
      </c>
      <c r="F192" s="227" t="s">
        <v>726</v>
      </c>
      <c r="G192" s="224"/>
      <c r="H192" s="228">
        <v>1.8100000000000001</v>
      </c>
      <c r="I192" s="229"/>
      <c r="J192" s="224"/>
      <c r="K192" s="224"/>
      <c r="L192" s="230"/>
      <c r="M192" s="231"/>
      <c r="N192" s="232"/>
      <c r="O192" s="232"/>
      <c r="P192" s="232"/>
      <c r="Q192" s="232"/>
      <c r="R192" s="232"/>
      <c r="S192" s="232"/>
      <c r="T192" s="233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4" t="s">
        <v>141</v>
      </c>
      <c r="AU192" s="234" t="s">
        <v>86</v>
      </c>
      <c r="AV192" s="13" t="s">
        <v>86</v>
      </c>
      <c r="AW192" s="13" t="s">
        <v>37</v>
      </c>
      <c r="AX192" s="13" t="s">
        <v>83</v>
      </c>
      <c r="AY192" s="234" t="s">
        <v>129</v>
      </c>
    </row>
    <row r="193" s="2" customFormat="1" ht="16.5" customHeight="1">
      <c r="A193" s="39"/>
      <c r="B193" s="40"/>
      <c r="C193" s="205" t="s">
        <v>298</v>
      </c>
      <c r="D193" s="205" t="s">
        <v>132</v>
      </c>
      <c r="E193" s="206" t="s">
        <v>703</v>
      </c>
      <c r="F193" s="207" t="s">
        <v>704</v>
      </c>
      <c r="G193" s="208" t="s">
        <v>172</v>
      </c>
      <c r="H193" s="209">
        <v>13.068</v>
      </c>
      <c r="I193" s="210"/>
      <c r="J193" s="211">
        <f>ROUND(I193*H193,2)</f>
        <v>0</v>
      </c>
      <c r="K193" s="207" t="s">
        <v>136</v>
      </c>
      <c r="L193" s="45"/>
      <c r="M193" s="212" t="s">
        <v>19</v>
      </c>
      <c r="N193" s="213" t="s">
        <v>46</v>
      </c>
      <c r="O193" s="85"/>
      <c r="P193" s="214">
        <f>O193*H193</f>
        <v>0</v>
      </c>
      <c r="Q193" s="214">
        <v>0</v>
      </c>
      <c r="R193" s="214">
        <f>Q193*H193</f>
        <v>0</v>
      </c>
      <c r="S193" s="214">
        <v>2.3999999999999999</v>
      </c>
      <c r="T193" s="215">
        <f>S193*H193</f>
        <v>31.363199999999999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6" t="s">
        <v>137</v>
      </c>
      <c r="AT193" s="216" t="s">
        <v>132</v>
      </c>
      <c r="AU193" s="216" t="s">
        <v>86</v>
      </c>
      <c r="AY193" s="18" t="s">
        <v>129</v>
      </c>
      <c r="BE193" s="217">
        <f>IF(N193="základní",J193,0)</f>
        <v>0</v>
      </c>
      <c r="BF193" s="217">
        <f>IF(N193="snížená",J193,0)</f>
        <v>0</v>
      </c>
      <c r="BG193" s="217">
        <f>IF(N193="zákl. přenesená",J193,0)</f>
        <v>0</v>
      </c>
      <c r="BH193" s="217">
        <f>IF(N193="sníž. přenesená",J193,0)</f>
        <v>0</v>
      </c>
      <c r="BI193" s="217">
        <f>IF(N193="nulová",J193,0)</f>
        <v>0</v>
      </c>
      <c r="BJ193" s="18" t="s">
        <v>83</v>
      </c>
      <c r="BK193" s="217">
        <f>ROUND(I193*H193,2)</f>
        <v>0</v>
      </c>
      <c r="BL193" s="18" t="s">
        <v>137</v>
      </c>
      <c r="BM193" s="216" t="s">
        <v>727</v>
      </c>
    </row>
    <row r="194" s="2" customFormat="1">
      <c r="A194" s="39"/>
      <c r="B194" s="40"/>
      <c r="C194" s="41"/>
      <c r="D194" s="218" t="s">
        <v>139</v>
      </c>
      <c r="E194" s="41"/>
      <c r="F194" s="219" t="s">
        <v>706</v>
      </c>
      <c r="G194" s="41"/>
      <c r="H194" s="41"/>
      <c r="I194" s="220"/>
      <c r="J194" s="41"/>
      <c r="K194" s="41"/>
      <c r="L194" s="45"/>
      <c r="M194" s="221"/>
      <c r="N194" s="222"/>
      <c r="O194" s="85"/>
      <c r="P194" s="85"/>
      <c r="Q194" s="85"/>
      <c r="R194" s="85"/>
      <c r="S194" s="85"/>
      <c r="T194" s="86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139</v>
      </c>
      <c r="AU194" s="18" t="s">
        <v>86</v>
      </c>
    </row>
    <row r="195" s="13" customFormat="1">
      <c r="A195" s="13"/>
      <c r="B195" s="223"/>
      <c r="C195" s="224"/>
      <c r="D195" s="225" t="s">
        <v>141</v>
      </c>
      <c r="E195" s="226" t="s">
        <v>19</v>
      </c>
      <c r="F195" s="227" t="s">
        <v>728</v>
      </c>
      <c r="G195" s="224"/>
      <c r="H195" s="228">
        <v>13.068</v>
      </c>
      <c r="I195" s="229"/>
      <c r="J195" s="224"/>
      <c r="K195" s="224"/>
      <c r="L195" s="230"/>
      <c r="M195" s="231"/>
      <c r="N195" s="232"/>
      <c r="O195" s="232"/>
      <c r="P195" s="232"/>
      <c r="Q195" s="232"/>
      <c r="R195" s="232"/>
      <c r="S195" s="232"/>
      <c r="T195" s="23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34" t="s">
        <v>141</v>
      </c>
      <c r="AU195" s="234" t="s">
        <v>86</v>
      </c>
      <c r="AV195" s="13" t="s">
        <v>86</v>
      </c>
      <c r="AW195" s="13" t="s">
        <v>37</v>
      </c>
      <c r="AX195" s="13" t="s">
        <v>83</v>
      </c>
      <c r="AY195" s="234" t="s">
        <v>129</v>
      </c>
    </row>
    <row r="196" s="2" customFormat="1" ht="16.5" customHeight="1">
      <c r="A196" s="39"/>
      <c r="B196" s="40"/>
      <c r="C196" s="205" t="s">
        <v>305</v>
      </c>
      <c r="D196" s="205" t="s">
        <v>132</v>
      </c>
      <c r="E196" s="206" t="s">
        <v>708</v>
      </c>
      <c r="F196" s="207" t="s">
        <v>709</v>
      </c>
      <c r="G196" s="208" t="s">
        <v>172</v>
      </c>
      <c r="H196" s="209">
        <v>43.200000000000003</v>
      </c>
      <c r="I196" s="210"/>
      <c r="J196" s="211">
        <f>ROUND(I196*H196,2)</f>
        <v>0</v>
      </c>
      <c r="K196" s="207" t="s">
        <v>136</v>
      </c>
      <c r="L196" s="45"/>
      <c r="M196" s="212" t="s">
        <v>19</v>
      </c>
      <c r="N196" s="213" t="s">
        <v>46</v>
      </c>
      <c r="O196" s="85"/>
      <c r="P196" s="214">
        <f>O196*H196</f>
        <v>0</v>
      </c>
      <c r="Q196" s="214">
        <v>0</v>
      </c>
      <c r="R196" s="214">
        <f>Q196*H196</f>
        <v>0</v>
      </c>
      <c r="S196" s="214">
        <v>2.3999999999999999</v>
      </c>
      <c r="T196" s="215">
        <f>S196*H196</f>
        <v>103.68000000000001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6" t="s">
        <v>137</v>
      </c>
      <c r="AT196" s="216" t="s">
        <v>132</v>
      </c>
      <c r="AU196" s="216" t="s">
        <v>86</v>
      </c>
      <c r="AY196" s="18" t="s">
        <v>129</v>
      </c>
      <c r="BE196" s="217">
        <f>IF(N196="základní",J196,0)</f>
        <v>0</v>
      </c>
      <c r="BF196" s="217">
        <f>IF(N196="snížená",J196,0)</f>
        <v>0</v>
      </c>
      <c r="BG196" s="217">
        <f>IF(N196="zákl. přenesená",J196,0)</f>
        <v>0</v>
      </c>
      <c r="BH196" s="217">
        <f>IF(N196="sníž. přenesená",J196,0)</f>
        <v>0</v>
      </c>
      <c r="BI196" s="217">
        <f>IF(N196="nulová",J196,0)</f>
        <v>0</v>
      </c>
      <c r="BJ196" s="18" t="s">
        <v>83</v>
      </c>
      <c r="BK196" s="217">
        <f>ROUND(I196*H196,2)</f>
        <v>0</v>
      </c>
      <c r="BL196" s="18" t="s">
        <v>137</v>
      </c>
      <c r="BM196" s="216" t="s">
        <v>729</v>
      </c>
    </row>
    <row r="197" s="2" customFormat="1">
      <c r="A197" s="39"/>
      <c r="B197" s="40"/>
      <c r="C197" s="41"/>
      <c r="D197" s="218" t="s">
        <v>139</v>
      </c>
      <c r="E197" s="41"/>
      <c r="F197" s="219" t="s">
        <v>711</v>
      </c>
      <c r="G197" s="41"/>
      <c r="H197" s="41"/>
      <c r="I197" s="220"/>
      <c r="J197" s="41"/>
      <c r="K197" s="41"/>
      <c r="L197" s="45"/>
      <c r="M197" s="221"/>
      <c r="N197" s="222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139</v>
      </c>
      <c r="AU197" s="18" t="s">
        <v>86</v>
      </c>
    </row>
    <row r="198" s="13" customFormat="1">
      <c r="A198" s="13"/>
      <c r="B198" s="223"/>
      <c r="C198" s="224"/>
      <c r="D198" s="225" t="s">
        <v>141</v>
      </c>
      <c r="E198" s="226" t="s">
        <v>19</v>
      </c>
      <c r="F198" s="227" t="s">
        <v>730</v>
      </c>
      <c r="G198" s="224"/>
      <c r="H198" s="228">
        <v>43.200000000000003</v>
      </c>
      <c r="I198" s="229"/>
      <c r="J198" s="224"/>
      <c r="K198" s="224"/>
      <c r="L198" s="230"/>
      <c r="M198" s="231"/>
      <c r="N198" s="232"/>
      <c r="O198" s="232"/>
      <c r="P198" s="232"/>
      <c r="Q198" s="232"/>
      <c r="R198" s="232"/>
      <c r="S198" s="232"/>
      <c r="T198" s="233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34" t="s">
        <v>141</v>
      </c>
      <c r="AU198" s="234" t="s">
        <v>86</v>
      </c>
      <c r="AV198" s="13" t="s">
        <v>86</v>
      </c>
      <c r="AW198" s="13" t="s">
        <v>37</v>
      </c>
      <c r="AX198" s="13" t="s">
        <v>83</v>
      </c>
      <c r="AY198" s="234" t="s">
        <v>129</v>
      </c>
    </row>
    <row r="199" s="2" customFormat="1" ht="16.5" customHeight="1">
      <c r="A199" s="39"/>
      <c r="B199" s="40"/>
      <c r="C199" s="205" t="s">
        <v>314</v>
      </c>
      <c r="D199" s="205" t="s">
        <v>132</v>
      </c>
      <c r="E199" s="206" t="s">
        <v>715</v>
      </c>
      <c r="F199" s="207" t="s">
        <v>716</v>
      </c>
      <c r="G199" s="208" t="s">
        <v>172</v>
      </c>
      <c r="H199" s="209">
        <v>19.600000000000001</v>
      </c>
      <c r="I199" s="210"/>
      <c r="J199" s="211">
        <f>ROUND(I199*H199,2)</f>
        <v>0</v>
      </c>
      <c r="K199" s="207" t="s">
        <v>136</v>
      </c>
      <c r="L199" s="45"/>
      <c r="M199" s="212" t="s">
        <v>19</v>
      </c>
      <c r="N199" s="213" t="s">
        <v>46</v>
      </c>
      <c r="O199" s="85"/>
      <c r="P199" s="214">
        <f>O199*H199</f>
        <v>0</v>
      </c>
      <c r="Q199" s="214">
        <v>0</v>
      </c>
      <c r="R199" s="214">
        <f>Q199*H199</f>
        <v>0</v>
      </c>
      <c r="S199" s="214">
        <v>2</v>
      </c>
      <c r="T199" s="215">
        <f>S199*H199</f>
        <v>39.200000000000003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6" t="s">
        <v>137</v>
      </c>
      <c r="AT199" s="216" t="s">
        <v>132</v>
      </c>
      <c r="AU199" s="216" t="s">
        <v>86</v>
      </c>
      <c r="AY199" s="18" t="s">
        <v>129</v>
      </c>
      <c r="BE199" s="217">
        <f>IF(N199="základní",J199,0)</f>
        <v>0</v>
      </c>
      <c r="BF199" s="217">
        <f>IF(N199="snížená",J199,0)</f>
        <v>0</v>
      </c>
      <c r="BG199" s="217">
        <f>IF(N199="zákl. přenesená",J199,0)</f>
        <v>0</v>
      </c>
      <c r="BH199" s="217">
        <f>IF(N199="sníž. přenesená",J199,0)</f>
        <v>0</v>
      </c>
      <c r="BI199" s="217">
        <f>IF(N199="nulová",J199,0)</f>
        <v>0</v>
      </c>
      <c r="BJ199" s="18" t="s">
        <v>83</v>
      </c>
      <c r="BK199" s="217">
        <f>ROUND(I199*H199,2)</f>
        <v>0</v>
      </c>
      <c r="BL199" s="18" t="s">
        <v>137</v>
      </c>
      <c r="BM199" s="216" t="s">
        <v>731</v>
      </c>
    </row>
    <row r="200" s="2" customFormat="1">
      <c r="A200" s="39"/>
      <c r="B200" s="40"/>
      <c r="C200" s="41"/>
      <c r="D200" s="218" t="s">
        <v>139</v>
      </c>
      <c r="E200" s="41"/>
      <c r="F200" s="219" t="s">
        <v>718</v>
      </c>
      <c r="G200" s="41"/>
      <c r="H200" s="41"/>
      <c r="I200" s="220"/>
      <c r="J200" s="41"/>
      <c r="K200" s="41"/>
      <c r="L200" s="45"/>
      <c r="M200" s="221"/>
      <c r="N200" s="222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139</v>
      </c>
      <c r="AU200" s="18" t="s">
        <v>86</v>
      </c>
    </row>
    <row r="201" s="13" customFormat="1">
      <c r="A201" s="13"/>
      <c r="B201" s="223"/>
      <c r="C201" s="224"/>
      <c r="D201" s="225" t="s">
        <v>141</v>
      </c>
      <c r="E201" s="226" t="s">
        <v>19</v>
      </c>
      <c r="F201" s="227" t="s">
        <v>732</v>
      </c>
      <c r="G201" s="224"/>
      <c r="H201" s="228">
        <v>19.600000000000001</v>
      </c>
      <c r="I201" s="229"/>
      <c r="J201" s="224"/>
      <c r="K201" s="224"/>
      <c r="L201" s="230"/>
      <c r="M201" s="231"/>
      <c r="N201" s="232"/>
      <c r="O201" s="232"/>
      <c r="P201" s="232"/>
      <c r="Q201" s="232"/>
      <c r="R201" s="232"/>
      <c r="S201" s="232"/>
      <c r="T201" s="23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34" t="s">
        <v>141</v>
      </c>
      <c r="AU201" s="234" t="s">
        <v>86</v>
      </c>
      <c r="AV201" s="13" t="s">
        <v>86</v>
      </c>
      <c r="AW201" s="13" t="s">
        <v>37</v>
      </c>
      <c r="AX201" s="13" t="s">
        <v>83</v>
      </c>
      <c r="AY201" s="234" t="s">
        <v>129</v>
      </c>
    </row>
    <row r="202" s="12" customFormat="1" ht="22.8" customHeight="1">
      <c r="A202" s="12"/>
      <c r="B202" s="189"/>
      <c r="C202" s="190"/>
      <c r="D202" s="191" t="s">
        <v>74</v>
      </c>
      <c r="E202" s="203" t="s">
        <v>733</v>
      </c>
      <c r="F202" s="203" t="s">
        <v>734</v>
      </c>
      <c r="G202" s="190"/>
      <c r="H202" s="190"/>
      <c r="I202" s="193"/>
      <c r="J202" s="204">
        <f>BK202</f>
        <v>0</v>
      </c>
      <c r="K202" s="190"/>
      <c r="L202" s="195"/>
      <c r="M202" s="196"/>
      <c r="N202" s="197"/>
      <c r="O202" s="197"/>
      <c r="P202" s="198">
        <f>SUM(P203:P214)</f>
        <v>0</v>
      </c>
      <c r="Q202" s="197"/>
      <c r="R202" s="198">
        <f>SUM(R203:R214)</f>
        <v>0</v>
      </c>
      <c r="S202" s="197"/>
      <c r="T202" s="199">
        <f>SUM(T203:T214)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0" t="s">
        <v>83</v>
      </c>
      <c r="AT202" s="201" t="s">
        <v>74</v>
      </c>
      <c r="AU202" s="201" t="s">
        <v>83</v>
      </c>
      <c r="AY202" s="200" t="s">
        <v>129</v>
      </c>
      <c r="BK202" s="202">
        <f>SUM(BK203:BK214)</f>
        <v>0</v>
      </c>
    </row>
    <row r="203" s="2" customFormat="1" ht="24.15" customHeight="1">
      <c r="A203" s="39"/>
      <c r="B203" s="40"/>
      <c r="C203" s="205" t="s">
        <v>320</v>
      </c>
      <c r="D203" s="205" t="s">
        <v>132</v>
      </c>
      <c r="E203" s="206" t="s">
        <v>735</v>
      </c>
      <c r="F203" s="207" t="s">
        <v>736</v>
      </c>
      <c r="G203" s="208" t="s">
        <v>354</v>
      </c>
      <c r="H203" s="209">
        <v>269.63900000000001</v>
      </c>
      <c r="I203" s="210"/>
      <c r="J203" s="211">
        <f>ROUND(I203*H203,2)</f>
        <v>0</v>
      </c>
      <c r="K203" s="207" t="s">
        <v>136</v>
      </c>
      <c r="L203" s="45"/>
      <c r="M203" s="212" t="s">
        <v>19</v>
      </c>
      <c r="N203" s="213" t="s">
        <v>46</v>
      </c>
      <c r="O203" s="85"/>
      <c r="P203" s="214">
        <f>O203*H203</f>
        <v>0</v>
      </c>
      <c r="Q203" s="214">
        <v>0</v>
      </c>
      <c r="R203" s="214">
        <f>Q203*H203</f>
        <v>0</v>
      </c>
      <c r="S203" s="214">
        <v>0</v>
      </c>
      <c r="T203" s="215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6" t="s">
        <v>137</v>
      </c>
      <c r="AT203" s="216" t="s">
        <v>132</v>
      </c>
      <c r="AU203" s="216" t="s">
        <v>86</v>
      </c>
      <c r="AY203" s="18" t="s">
        <v>129</v>
      </c>
      <c r="BE203" s="217">
        <f>IF(N203="základní",J203,0)</f>
        <v>0</v>
      </c>
      <c r="BF203" s="217">
        <f>IF(N203="snížená",J203,0)</f>
        <v>0</v>
      </c>
      <c r="BG203" s="217">
        <f>IF(N203="zákl. přenesená",J203,0)</f>
        <v>0</v>
      </c>
      <c r="BH203" s="217">
        <f>IF(N203="sníž. přenesená",J203,0)</f>
        <v>0</v>
      </c>
      <c r="BI203" s="217">
        <f>IF(N203="nulová",J203,0)</f>
        <v>0</v>
      </c>
      <c r="BJ203" s="18" t="s">
        <v>83</v>
      </c>
      <c r="BK203" s="217">
        <f>ROUND(I203*H203,2)</f>
        <v>0</v>
      </c>
      <c r="BL203" s="18" t="s">
        <v>137</v>
      </c>
      <c r="BM203" s="216" t="s">
        <v>737</v>
      </c>
    </row>
    <row r="204" s="2" customFormat="1">
      <c r="A204" s="39"/>
      <c r="B204" s="40"/>
      <c r="C204" s="41"/>
      <c r="D204" s="218" t="s">
        <v>139</v>
      </c>
      <c r="E204" s="41"/>
      <c r="F204" s="219" t="s">
        <v>738</v>
      </c>
      <c r="G204" s="41"/>
      <c r="H204" s="41"/>
      <c r="I204" s="220"/>
      <c r="J204" s="41"/>
      <c r="K204" s="41"/>
      <c r="L204" s="45"/>
      <c r="M204" s="221"/>
      <c r="N204" s="222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139</v>
      </c>
      <c r="AU204" s="18" t="s">
        <v>86</v>
      </c>
    </row>
    <row r="205" s="13" customFormat="1">
      <c r="A205" s="13"/>
      <c r="B205" s="223"/>
      <c r="C205" s="224"/>
      <c r="D205" s="225" t="s">
        <v>141</v>
      </c>
      <c r="E205" s="226" t="s">
        <v>19</v>
      </c>
      <c r="F205" s="227" t="s">
        <v>739</v>
      </c>
      <c r="G205" s="224"/>
      <c r="H205" s="228">
        <v>269.63900000000001</v>
      </c>
      <c r="I205" s="229"/>
      <c r="J205" s="224"/>
      <c r="K205" s="224"/>
      <c r="L205" s="230"/>
      <c r="M205" s="231"/>
      <c r="N205" s="232"/>
      <c r="O205" s="232"/>
      <c r="P205" s="232"/>
      <c r="Q205" s="232"/>
      <c r="R205" s="232"/>
      <c r="S205" s="232"/>
      <c r="T205" s="23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4" t="s">
        <v>141</v>
      </c>
      <c r="AU205" s="234" t="s">
        <v>86</v>
      </c>
      <c r="AV205" s="13" t="s">
        <v>86</v>
      </c>
      <c r="AW205" s="13" t="s">
        <v>37</v>
      </c>
      <c r="AX205" s="13" t="s">
        <v>83</v>
      </c>
      <c r="AY205" s="234" t="s">
        <v>129</v>
      </c>
    </row>
    <row r="206" s="2" customFormat="1" ht="24.15" customHeight="1">
      <c r="A206" s="39"/>
      <c r="B206" s="40"/>
      <c r="C206" s="205" t="s">
        <v>326</v>
      </c>
      <c r="D206" s="205" t="s">
        <v>132</v>
      </c>
      <c r="E206" s="206" t="s">
        <v>740</v>
      </c>
      <c r="F206" s="207" t="s">
        <v>741</v>
      </c>
      <c r="G206" s="208" t="s">
        <v>354</v>
      </c>
      <c r="H206" s="209">
        <v>5392.7799999999997</v>
      </c>
      <c r="I206" s="210"/>
      <c r="J206" s="211">
        <f>ROUND(I206*H206,2)</f>
        <v>0</v>
      </c>
      <c r="K206" s="207" t="s">
        <v>136</v>
      </c>
      <c r="L206" s="45"/>
      <c r="M206" s="212" t="s">
        <v>19</v>
      </c>
      <c r="N206" s="213" t="s">
        <v>46</v>
      </c>
      <c r="O206" s="85"/>
      <c r="P206" s="214">
        <f>O206*H206</f>
        <v>0</v>
      </c>
      <c r="Q206" s="214">
        <v>0</v>
      </c>
      <c r="R206" s="214">
        <f>Q206*H206</f>
        <v>0</v>
      </c>
      <c r="S206" s="214">
        <v>0</v>
      </c>
      <c r="T206" s="215">
        <f>S206*H206</f>
        <v>0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16" t="s">
        <v>137</v>
      </c>
      <c r="AT206" s="216" t="s">
        <v>132</v>
      </c>
      <c r="AU206" s="216" t="s">
        <v>86</v>
      </c>
      <c r="AY206" s="18" t="s">
        <v>129</v>
      </c>
      <c r="BE206" s="217">
        <f>IF(N206="základní",J206,0)</f>
        <v>0</v>
      </c>
      <c r="BF206" s="217">
        <f>IF(N206="snížená",J206,0)</f>
        <v>0</v>
      </c>
      <c r="BG206" s="217">
        <f>IF(N206="zákl. přenesená",J206,0)</f>
        <v>0</v>
      </c>
      <c r="BH206" s="217">
        <f>IF(N206="sníž. přenesená",J206,0)</f>
        <v>0</v>
      </c>
      <c r="BI206" s="217">
        <f>IF(N206="nulová",J206,0)</f>
        <v>0</v>
      </c>
      <c r="BJ206" s="18" t="s">
        <v>83</v>
      </c>
      <c r="BK206" s="217">
        <f>ROUND(I206*H206,2)</f>
        <v>0</v>
      </c>
      <c r="BL206" s="18" t="s">
        <v>137</v>
      </c>
      <c r="BM206" s="216" t="s">
        <v>742</v>
      </c>
    </row>
    <row r="207" s="2" customFormat="1">
      <c r="A207" s="39"/>
      <c r="B207" s="40"/>
      <c r="C207" s="41"/>
      <c r="D207" s="218" t="s">
        <v>139</v>
      </c>
      <c r="E207" s="41"/>
      <c r="F207" s="219" t="s">
        <v>743</v>
      </c>
      <c r="G207" s="41"/>
      <c r="H207" s="41"/>
      <c r="I207" s="220"/>
      <c r="J207" s="41"/>
      <c r="K207" s="41"/>
      <c r="L207" s="45"/>
      <c r="M207" s="221"/>
      <c r="N207" s="222"/>
      <c r="O207" s="85"/>
      <c r="P207" s="85"/>
      <c r="Q207" s="85"/>
      <c r="R207" s="85"/>
      <c r="S207" s="85"/>
      <c r="T207" s="86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139</v>
      </c>
      <c r="AU207" s="18" t="s">
        <v>86</v>
      </c>
    </row>
    <row r="208" s="13" customFormat="1">
      <c r="A208" s="13"/>
      <c r="B208" s="223"/>
      <c r="C208" s="224"/>
      <c r="D208" s="225" t="s">
        <v>141</v>
      </c>
      <c r="E208" s="226" t="s">
        <v>19</v>
      </c>
      <c r="F208" s="227" t="s">
        <v>744</v>
      </c>
      <c r="G208" s="224"/>
      <c r="H208" s="228">
        <v>5392.7799999999997</v>
      </c>
      <c r="I208" s="229"/>
      <c r="J208" s="224"/>
      <c r="K208" s="224"/>
      <c r="L208" s="230"/>
      <c r="M208" s="231"/>
      <c r="N208" s="232"/>
      <c r="O208" s="232"/>
      <c r="P208" s="232"/>
      <c r="Q208" s="232"/>
      <c r="R208" s="232"/>
      <c r="S208" s="232"/>
      <c r="T208" s="233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4" t="s">
        <v>141</v>
      </c>
      <c r="AU208" s="234" t="s">
        <v>86</v>
      </c>
      <c r="AV208" s="13" t="s">
        <v>86</v>
      </c>
      <c r="AW208" s="13" t="s">
        <v>37</v>
      </c>
      <c r="AX208" s="13" t="s">
        <v>83</v>
      </c>
      <c r="AY208" s="234" t="s">
        <v>129</v>
      </c>
    </row>
    <row r="209" s="2" customFormat="1" ht="16.5" customHeight="1">
      <c r="A209" s="39"/>
      <c r="B209" s="40"/>
      <c r="C209" s="205" t="s">
        <v>332</v>
      </c>
      <c r="D209" s="205" t="s">
        <v>132</v>
      </c>
      <c r="E209" s="206" t="s">
        <v>745</v>
      </c>
      <c r="F209" s="207" t="s">
        <v>746</v>
      </c>
      <c r="G209" s="208" t="s">
        <v>354</v>
      </c>
      <c r="H209" s="209">
        <v>269.63900000000001</v>
      </c>
      <c r="I209" s="210"/>
      <c r="J209" s="211">
        <f>ROUND(I209*H209,2)</f>
        <v>0</v>
      </c>
      <c r="K209" s="207" t="s">
        <v>136</v>
      </c>
      <c r="L209" s="45"/>
      <c r="M209" s="212" t="s">
        <v>19</v>
      </c>
      <c r="N209" s="213" t="s">
        <v>46</v>
      </c>
      <c r="O209" s="85"/>
      <c r="P209" s="214">
        <f>O209*H209</f>
        <v>0</v>
      </c>
      <c r="Q209" s="214">
        <v>0</v>
      </c>
      <c r="R209" s="214">
        <f>Q209*H209</f>
        <v>0</v>
      </c>
      <c r="S209" s="214">
        <v>0</v>
      </c>
      <c r="T209" s="215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6" t="s">
        <v>137</v>
      </c>
      <c r="AT209" s="216" t="s">
        <v>132</v>
      </c>
      <c r="AU209" s="216" t="s">
        <v>86</v>
      </c>
      <c r="AY209" s="18" t="s">
        <v>129</v>
      </c>
      <c r="BE209" s="217">
        <f>IF(N209="základní",J209,0)</f>
        <v>0</v>
      </c>
      <c r="BF209" s="217">
        <f>IF(N209="snížená",J209,0)</f>
        <v>0</v>
      </c>
      <c r="BG209" s="217">
        <f>IF(N209="zákl. přenesená",J209,0)</f>
        <v>0</v>
      </c>
      <c r="BH209" s="217">
        <f>IF(N209="sníž. přenesená",J209,0)</f>
        <v>0</v>
      </c>
      <c r="BI209" s="217">
        <f>IF(N209="nulová",J209,0)</f>
        <v>0</v>
      </c>
      <c r="BJ209" s="18" t="s">
        <v>83</v>
      </c>
      <c r="BK209" s="217">
        <f>ROUND(I209*H209,2)</f>
        <v>0</v>
      </c>
      <c r="BL209" s="18" t="s">
        <v>137</v>
      </c>
      <c r="BM209" s="216" t="s">
        <v>747</v>
      </c>
    </row>
    <row r="210" s="2" customFormat="1">
      <c r="A210" s="39"/>
      <c r="B210" s="40"/>
      <c r="C210" s="41"/>
      <c r="D210" s="218" t="s">
        <v>139</v>
      </c>
      <c r="E210" s="41"/>
      <c r="F210" s="219" t="s">
        <v>748</v>
      </c>
      <c r="G210" s="41"/>
      <c r="H210" s="41"/>
      <c r="I210" s="220"/>
      <c r="J210" s="41"/>
      <c r="K210" s="41"/>
      <c r="L210" s="45"/>
      <c r="M210" s="221"/>
      <c r="N210" s="222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139</v>
      </c>
      <c r="AU210" s="18" t="s">
        <v>86</v>
      </c>
    </row>
    <row r="211" s="13" customFormat="1">
      <c r="A211" s="13"/>
      <c r="B211" s="223"/>
      <c r="C211" s="224"/>
      <c r="D211" s="225" t="s">
        <v>141</v>
      </c>
      <c r="E211" s="226" t="s">
        <v>19</v>
      </c>
      <c r="F211" s="227" t="s">
        <v>739</v>
      </c>
      <c r="G211" s="224"/>
      <c r="H211" s="228">
        <v>269.63900000000001</v>
      </c>
      <c r="I211" s="229"/>
      <c r="J211" s="224"/>
      <c r="K211" s="224"/>
      <c r="L211" s="230"/>
      <c r="M211" s="231"/>
      <c r="N211" s="232"/>
      <c r="O211" s="232"/>
      <c r="P211" s="232"/>
      <c r="Q211" s="232"/>
      <c r="R211" s="232"/>
      <c r="S211" s="232"/>
      <c r="T211" s="23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4" t="s">
        <v>141</v>
      </c>
      <c r="AU211" s="234" t="s">
        <v>86</v>
      </c>
      <c r="AV211" s="13" t="s">
        <v>86</v>
      </c>
      <c r="AW211" s="13" t="s">
        <v>37</v>
      </c>
      <c r="AX211" s="13" t="s">
        <v>83</v>
      </c>
      <c r="AY211" s="234" t="s">
        <v>129</v>
      </c>
    </row>
    <row r="212" s="2" customFormat="1" ht="24.15" customHeight="1">
      <c r="A212" s="39"/>
      <c r="B212" s="40"/>
      <c r="C212" s="205" t="s">
        <v>339</v>
      </c>
      <c r="D212" s="205" t="s">
        <v>132</v>
      </c>
      <c r="E212" s="206" t="s">
        <v>749</v>
      </c>
      <c r="F212" s="207" t="s">
        <v>750</v>
      </c>
      <c r="G212" s="208" t="s">
        <v>354</v>
      </c>
      <c r="H212" s="209">
        <v>269.63900000000001</v>
      </c>
      <c r="I212" s="210"/>
      <c r="J212" s="211">
        <f>ROUND(I212*H212,2)</f>
        <v>0</v>
      </c>
      <c r="K212" s="207" t="s">
        <v>136</v>
      </c>
      <c r="L212" s="45"/>
      <c r="M212" s="212" t="s">
        <v>19</v>
      </c>
      <c r="N212" s="213" t="s">
        <v>46</v>
      </c>
      <c r="O212" s="85"/>
      <c r="P212" s="214">
        <f>O212*H212</f>
        <v>0</v>
      </c>
      <c r="Q212" s="214">
        <v>0</v>
      </c>
      <c r="R212" s="214">
        <f>Q212*H212</f>
        <v>0</v>
      </c>
      <c r="S212" s="214">
        <v>0</v>
      </c>
      <c r="T212" s="215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6" t="s">
        <v>137</v>
      </c>
      <c r="AT212" s="216" t="s">
        <v>132</v>
      </c>
      <c r="AU212" s="216" t="s">
        <v>86</v>
      </c>
      <c r="AY212" s="18" t="s">
        <v>129</v>
      </c>
      <c r="BE212" s="217">
        <f>IF(N212="základní",J212,0)</f>
        <v>0</v>
      </c>
      <c r="BF212" s="217">
        <f>IF(N212="snížená",J212,0)</f>
        <v>0</v>
      </c>
      <c r="BG212" s="217">
        <f>IF(N212="zákl. přenesená",J212,0)</f>
        <v>0</v>
      </c>
      <c r="BH212" s="217">
        <f>IF(N212="sníž. přenesená",J212,0)</f>
        <v>0</v>
      </c>
      <c r="BI212" s="217">
        <f>IF(N212="nulová",J212,0)</f>
        <v>0</v>
      </c>
      <c r="BJ212" s="18" t="s">
        <v>83</v>
      </c>
      <c r="BK212" s="217">
        <f>ROUND(I212*H212,2)</f>
        <v>0</v>
      </c>
      <c r="BL212" s="18" t="s">
        <v>137</v>
      </c>
      <c r="BM212" s="216" t="s">
        <v>751</v>
      </c>
    </row>
    <row r="213" s="2" customFormat="1">
      <c r="A213" s="39"/>
      <c r="B213" s="40"/>
      <c r="C213" s="41"/>
      <c r="D213" s="218" t="s">
        <v>139</v>
      </c>
      <c r="E213" s="41"/>
      <c r="F213" s="219" t="s">
        <v>752</v>
      </c>
      <c r="G213" s="41"/>
      <c r="H213" s="41"/>
      <c r="I213" s="220"/>
      <c r="J213" s="41"/>
      <c r="K213" s="41"/>
      <c r="L213" s="45"/>
      <c r="M213" s="221"/>
      <c r="N213" s="222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139</v>
      </c>
      <c r="AU213" s="18" t="s">
        <v>86</v>
      </c>
    </row>
    <row r="214" s="13" customFormat="1">
      <c r="A214" s="13"/>
      <c r="B214" s="223"/>
      <c r="C214" s="224"/>
      <c r="D214" s="225" t="s">
        <v>141</v>
      </c>
      <c r="E214" s="226" t="s">
        <v>19</v>
      </c>
      <c r="F214" s="227" t="s">
        <v>739</v>
      </c>
      <c r="G214" s="224"/>
      <c r="H214" s="228">
        <v>269.63900000000001</v>
      </c>
      <c r="I214" s="229"/>
      <c r="J214" s="224"/>
      <c r="K214" s="224"/>
      <c r="L214" s="230"/>
      <c r="M214" s="268"/>
      <c r="N214" s="269"/>
      <c r="O214" s="269"/>
      <c r="P214" s="269"/>
      <c r="Q214" s="269"/>
      <c r="R214" s="269"/>
      <c r="S214" s="269"/>
      <c r="T214" s="270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34" t="s">
        <v>141</v>
      </c>
      <c r="AU214" s="234" t="s">
        <v>86</v>
      </c>
      <c r="AV214" s="13" t="s">
        <v>86</v>
      </c>
      <c r="AW214" s="13" t="s">
        <v>37</v>
      </c>
      <c r="AX214" s="13" t="s">
        <v>83</v>
      </c>
      <c r="AY214" s="234" t="s">
        <v>129</v>
      </c>
    </row>
    <row r="215" s="2" customFormat="1" ht="6.96" customHeight="1">
      <c r="A215" s="39"/>
      <c r="B215" s="60"/>
      <c r="C215" s="61"/>
      <c r="D215" s="61"/>
      <c r="E215" s="61"/>
      <c r="F215" s="61"/>
      <c r="G215" s="61"/>
      <c r="H215" s="61"/>
      <c r="I215" s="61"/>
      <c r="J215" s="61"/>
      <c r="K215" s="61"/>
      <c r="L215" s="45"/>
      <c r="M215" s="39"/>
      <c r="O215" s="39"/>
      <c r="P215" s="39"/>
      <c r="Q215" s="39"/>
      <c r="R215" s="39"/>
      <c r="S215" s="39"/>
      <c r="T215" s="39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</row>
  </sheetData>
  <sheetProtection sheet="1" autoFilter="0" formatColumns="0" formatRows="0" objects="1" scenarios="1" spinCount="100000" saltValue="9GlX/92H8ZmqOqC/Klz+76nkJvEnB8famecFBm/Ev2veHIgriZma9irDa8guVnFxMXyokB5MGkxKi0i4VuiJtg==" hashValue="ZCl29CMbkVBV/MzgQl8TEzfhferV+aBT7bxrA8v2s8lpVuHR47rS/n9Ir77u+vI/Q9yvy+X8Tidum6Y/GgfQoA==" algorithmName="SHA-512" password="CC35"/>
  <autoFilter ref="C87:K214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1_02/966072826"/>
    <hyperlink ref="F95" r:id="rId2" display="https://podminky.urs.cz/item/CS_URS_2021_02/348171135"/>
    <hyperlink ref="F99" r:id="rId3" display="https://podminky.urs.cz/item/CS_URS_2021_02/132151253"/>
    <hyperlink ref="F107" r:id="rId4" display="https://podminky.urs.cz/item/CS_URS_2021_02/132251253"/>
    <hyperlink ref="F115" r:id="rId5" display="https://podminky.urs.cz/item/CS_URS_2021_02/131151103"/>
    <hyperlink ref="F121" r:id="rId6" display="https://podminky.urs.cz/item/CS_URS_2021_02/131251103"/>
    <hyperlink ref="F128" r:id="rId7" display="https://podminky.urs.cz/item/CS_URS_2021_02/162551108"/>
    <hyperlink ref="F138" r:id="rId8" display="https://podminky.urs.cz/item/CS_URS_2021_02/174101101"/>
    <hyperlink ref="F150" r:id="rId9" display="https://podminky.urs.cz/item/CS_URS_2021_02/182151111"/>
    <hyperlink ref="F154" r:id="rId10" display="https://podminky.urs.cz/item/CS_URS_2021_02/899101211"/>
    <hyperlink ref="F157" r:id="rId11" display="https://podminky.urs.cz/item/CS_URS_2021_02/820521811"/>
    <hyperlink ref="F160" r:id="rId12" display="https://podminky.urs.cz/item/CS_URS_2021_02/820441811"/>
    <hyperlink ref="F163" r:id="rId13" display="https://podminky.urs.cz/item/CS_URS_2021_02/830391811"/>
    <hyperlink ref="F166" r:id="rId14" display="https://podminky.urs.cz/item/CS_URS_2021_02/830361811"/>
    <hyperlink ref="F169" r:id="rId15" display="https://podminky.urs.cz/item/CS_URS_2021_02/890431851"/>
    <hyperlink ref="F173" r:id="rId16" display="https://podminky.urs.cz/item/CS_URS_2021_02/963051113"/>
    <hyperlink ref="F176" r:id="rId17" display="https://podminky.urs.cz/item/CS_URS_2021_02/962052211"/>
    <hyperlink ref="F182" r:id="rId18" display="https://podminky.urs.cz/item/CS_URS_2021_02/961044111"/>
    <hyperlink ref="F188" r:id="rId19" display="https://podminky.urs.cz/item/CS_URS_2021_02/899101211"/>
    <hyperlink ref="F191" r:id="rId20" display="https://podminky.urs.cz/item/CS_URS_2021_02/890431851"/>
    <hyperlink ref="F194" r:id="rId21" display="https://podminky.urs.cz/item/CS_URS_2021_02/963051113"/>
    <hyperlink ref="F197" r:id="rId22" display="https://podminky.urs.cz/item/CS_URS_2021_02/962052211"/>
    <hyperlink ref="F200" r:id="rId23" display="https://podminky.urs.cz/item/CS_URS_2021_02/961044111"/>
    <hyperlink ref="F204" r:id="rId24" display="https://podminky.urs.cz/item/CS_URS_2021_02/997002511"/>
    <hyperlink ref="F207" r:id="rId25" display="https://podminky.urs.cz/item/CS_URS_2021_02/997002519"/>
    <hyperlink ref="F210" r:id="rId26" display="https://podminky.urs.cz/item/CS_URS_2021_02/997002611"/>
    <hyperlink ref="F213" r:id="rId27" display="https://podminky.urs.cz/item/CS_URS_2021_02/997221862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86</v>
      </c>
    </row>
    <row r="4" s="1" customFormat="1" ht="24.96" customHeight="1">
      <c r="B4" s="21"/>
      <c r="D4" s="131" t="s">
        <v>93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Revitalizace Švarcavy - 3.část - Zkapacitnění kanalizace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94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753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85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1. 11. 2021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19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96</v>
      </c>
      <c r="F15" s="39"/>
      <c r="G15" s="39"/>
      <c r="H15" s="39"/>
      <c r="I15" s="133" t="s">
        <v>29</v>
      </c>
      <c r="J15" s="137" t="s">
        <v>19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19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97</v>
      </c>
      <c r="F21" s="39"/>
      <c r="G21" s="39"/>
      <c r="H21" s="39"/>
      <c r="I21" s="133" t="s">
        <v>29</v>
      </c>
      <c r="J21" s="137" t="s">
        <v>19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34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98</v>
      </c>
      <c r="F24" s="39"/>
      <c r="G24" s="39"/>
      <c r="H24" s="39"/>
      <c r="I24" s="133" t="s">
        <v>29</v>
      </c>
      <c r="J24" s="137" t="s">
        <v>19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39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41</v>
      </c>
      <c r="E30" s="39"/>
      <c r="F30" s="39"/>
      <c r="G30" s="39"/>
      <c r="H30" s="39"/>
      <c r="I30" s="39"/>
      <c r="J30" s="145">
        <f>ROUND(J81,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43</v>
      </c>
      <c r="G32" s="39"/>
      <c r="H32" s="39"/>
      <c r="I32" s="146" t="s">
        <v>42</v>
      </c>
      <c r="J32" s="146" t="s">
        <v>44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45</v>
      </c>
      <c r="E33" s="133" t="s">
        <v>46</v>
      </c>
      <c r="F33" s="148">
        <f>ROUND((SUM(BE81:BE105)),  2)</f>
        <v>0</v>
      </c>
      <c r="G33" s="39"/>
      <c r="H33" s="39"/>
      <c r="I33" s="149">
        <v>0.20999999999999999</v>
      </c>
      <c r="J33" s="148">
        <f>ROUND(((SUM(BE81:BE105))*I33),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47</v>
      </c>
      <c r="F34" s="148">
        <f>ROUND((SUM(BF81:BF105)),  2)</f>
        <v>0</v>
      </c>
      <c r="G34" s="39"/>
      <c r="H34" s="39"/>
      <c r="I34" s="149">
        <v>0.14999999999999999</v>
      </c>
      <c r="J34" s="148">
        <f>ROUND(((SUM(BF81:BF105))*I34),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48</v>
      </c>
      <c r="F35" s="148">
        <f>ROUND((SUM(BG81:BG105)),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49</v>
      </c>
      <c r="F36" s="148">
        <f>ROUND((SUM(BH81:BH105)),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50</v>
      </c>
      <c r="F37" s="148">
        <f>ROUND((SUM(BI81:BI105)),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51</v>
      </c>
      <c r="E39" s="152"/>
      <c r="F39" s="152"/>
      <c r="G39" s="153" t="s">
        <v>52</v>
      </c>
      <c r="H39" s="154" t="s">
        <v>53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99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Revitalizace Švarcavy - 3.část - Zkapacitnění kanalizace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03 - Soupis vedlejších a ostatních nákladů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>Přelouč</v>
      </c>
      <c r="G52" s="41"/>
      <c r="H52" s="41"/>
      <c r="I52" s="33" t="s">
        <v>23</v>
      </c>
      <c r="J52" s="73" t="str">
        <f>IF(J12="","",J12)</f>
        <v>1. 11. 2021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město Přelouč</v>
      </c>
      <c r="G54" s="41"/>
      <c r="H54" s="41"/>
      <c r="I54" s="33" t="s">
        <v>33</v>
      </c>
      <c r="J54" s="37" t="str">
        <f>E21</f>
        <v>Ing. Koblenc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25.6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>Vodohospodářský rozvoj a výstavba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100</v>
      </c>
      <c r="D57" s="163"/>
      <c r="E57" s="163"/>
      <c r="F57" s="163"/>
      <c r="G57" s="163"/>
      <c r="H57" s="163"/>
      <c r="I57" s="163"/>
      <c r="J57" s="164" t="s">
        <v>101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73</v>
      </c>
      <c r="D59" s="41"/>
      <c r="E59" s="41"/>
      <c r="F59" s="41"/>
      <c r="G59" s="41"/>
      <c r="H59" s="41"/>
      <c r="I59" s="41"/>
      <c r="J59" s="103">
        <f>J81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102</v>
      </c>
    </row>
    <row r="60" s="9" customFormat="1" ht="24.96" customHeight="1">
      <c r="A60" s="9"/>
      <c r="B60" s="166"/>
      <c r="C60" s="167"/>
      <c r="D60" s="168" t="s">
        <v>754</v>
      </c>
      <c r="E60" s="169"/>
      <c r="F60" s="169"/>
      <c r="G60" s="169"/>
      <c r="H60" s="169"/>
      <c r="I60" s="169"/>
      <c r="J60" s="170">
        <f>J82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755</v>
      </c>
      <c r="E61" s="175"/>
      <c r="F61" s="175"/>
      <c r="G61" s="175"/>
      <c r="H61" s="175"/>
      <c r="I61" s="175"/>
      <c r="J61" s="176">
        <f>J83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2" customFormat="1" ht="21.84" customHeight="1">
      <c r="A62" s="39"/>
      <c r="B62" s="40"/>
      <c r="C62" s="41"/>
      <c r="D62" s="41"/>
      <c r="E62" s="41"/>
      <c r="F62" s="41"/>
      <c r="G62" s="41"/>
      <c r="H62" s="41"/>
      <c r="I62" s="41"/>
      <c r="J62" s="41"/>
      <c r="K62" s="41"/>
      <c r="L62" s="135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3" s="2" customFormat="1" ht="6.96" customHeight="1">
      <c r="A63" s="39"/>
      <c r="B63" s="60"/>
      <c r="C63" s="61"/>
      <c r="D63" s="61"/>
      <c r="E63" s="61"/>
      <c r="F63" s="61"/>
      <c r="G63" s="61"/>
      <c r="H63" s="61"/>
      <c r="I63" s="61"/>
      <c r="J63" s="61"/>
      <c r="K63" s="61"/>
      <c r="L63" s="135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7" s="2" customFormat="1" ht="6.96" customHeight="1">
      <c r="A67" s="39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24.96" customHeight="1">
      <c r="A68" s="39"/>
      <c r="B68" s="40"/>
      <c r="C68" s="24" t="s">
        <v>114</v>
      </c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2" customHeight="1">
      <c r="A70" s="39"/>
      <c r="B70" s="40"/>
      <c r="C70" s="33" t="s">
        <v>16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6.5" customHeight="1">
      <c r="A71" s="39"/>
      <c r="B71" s="40"/>
      <c r="C71" s="41"/>
      <c r="D71" s="41"/>
      <c r="E71" s="161" t="str">
        <f>E7</f>
        <v>Revitalizace Švarcavy - 3.část - Zkapacitnění kanalizace</v>
      </c>
      <c r="F71" s="33"/>
      <c r="G71" s="33"/>
      <c r="H71" s="33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94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70" t="str">
        <f>E9</f>
        <v>03 - Soupis vedlejších a ostatních nákladů</v>
      </c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6.96" customHeight="1">
      <c r="A74" s="39"/>
      <c r="B74" s="40"/>
      <c r="C74" s="41"/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2" customHeight="1">
      <c r="A75" s="39"/>
      <c r="B75" s="40"/>
      <c r="C75" s="33" t="s">
        <v>21</v>
      </c>
      <c r="D75" s="41"/>
      <c r="E75" s="41"/>
      <c r="F75" s="28" t="str">
        <f>F12</f>
        <v>Přelouč</v>
      </c>
      <c r="G75" s="41"/>
      <c r="H75" s="41"/>
      <c r="I75" s="33" t="s">
        <v>23</v>
      </c>
      <c r="J75" s="73" t="str">
        <f>IF(J12="","",J12)</f>
        <v>1. 11. 2021</v>
      </c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25</v>
      </c>
      <c r="D77" s="41"/>
      <c r="E77" s="41"/>
      <c r="F77" s="28" t="str">
        <f>E15</f>
        <v>město Přelouč</v>
      </c>
      <c r="G77" s="41"/>
      <c r="H77" s="41"/>
      <c r="I77" s="33" t="s">
        <v>33</v>
      </c>
      <c r="J77" s="37" t="str">
        <f>E21</f>
        <v>Ing. Koblenc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5.65" customHeight="1">
      <c r="A78" s="39"/>
      <c r="B78" s="40"/>
      <c r="C78" s="33" t="s">
        <v>31</v>
      </c>
      <c r="D78" s="41"/>
      <c r="E78" s="41"/>
      <c r="F78" s="28" t="str">
        <f>IF(E18="","",E18)</f>
        <v>Vyplň údaj</v>
      </c>
      <c r="G78" s="41"/>
      <c r="H78" s="41"/>
      <c r="I78" s="33" t="s">
        <v>38</v>
      </c>
      <c r="J78" s="37" t="str">
        <f>E24</f>
        <v>Vodohospodářský rozvoj a výstavba</v>
      </c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0.32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11" customFormat="1" ht="29.28" customHeight="1">
      <c r="A80" s="178"/>
      <c r="B80" s="179"/>
      <c r="C80" s="180" t="s">
        <v>115</v>
      </c>
      <c r="D80" s="181" t="s">
        <v>60</v>
      </c>
      <c r="E80" s="181" t="s">
        <v>56</v>
      </c>
      <c r="F80" s="181" t="s">
        <v>57</v>
      </c>
      <c r="G80" s="181" t="s">
        <v>116</v>
      </c>
      <c r="H80" s="181" t="s">
        <v>117</v>
      </c>
      <c r="I80" s="181" t="s">
        <v>118</v>
      </c>
      <c r="J80" s="181" t="s">
        <v>101</v>
      </c>
      <c r="K80" s="182" t="s">
        <v>119</v>
      </c>
      <c r="L80" s="183"/>
      <c r="M80" s="93" t="s">
        <v>19</v>
      </c>
      <c r="N80" s="94" t="s">
        <v>45</v>
      </c>
      <c r="O80" s="94" t="s">
        <v>120</v>
      </c>
      <c r="P80" s="94" t="s">
        <v>121</v>
      </c>
      <c r="Q80" s="94" t="s">
        <v>122</v>
      </c>
      <c r="R80" s="94" t="s">
        <v>123</v>
      </c>
      <c r="S80" s="94" t="s">
        <v>124</v>
      </c>
      <c r="T80" s="95" t="s">
        <v>125</v>
      </c>
      <c r="U80" s="178"/>
      <c r="V80" s="178"/>
      <c r="W80" s="178"/>
      <c r="X80" s="178"/>
      <c r="Y80" s="178"/>
      <c r="Z80" s="178"/>
      <c r="AA80" s="178"/>
      <c r="AB80" s="178"/>
      <c r="AC80" s="178"/>
      <c r="AD80" s="178"/>
      <c r="AE80" s="178"/>
    </row>
    <row r="81" s="2" customFormat="1" ht="22.8" customHeight="1">
      <c r="A81" s="39"/>
      <c r="B81" s="40"/>
      <c r="C81" s="100" t="s">
        <v>126</v>
      </c>
      <c r="D81" s="41"/>
      <c r="E81" s="41"/>
      <c r="F81" s="41"/>
      <c r="G81" s="41"/>
      <c r="H81" s="41"/>
      <c r="I81" s="41"/>
      <c r="J81" s="184">
        <f>BK81</f>
        <v>0</v>
      </c>
      <c r="K81" s="41"/>
      <c r="L81" s="45"/>
      <c r="M81" s="96"/>
      <c r="N81" s="185"/>
      <c r="O81" s="97"/>
      <c r="P81" s="186">
        <f>P82</f>
        <v>0</v>
      </c>
      <c r="Q81" s="97"/>
      <c r="R81" s="186">
        <f>R82</f>
        <v>0</v>
      </c>
      <c r="S81" s="97"/>
      <c r="T81" s="187">
        <f>T82</f>
        <v>0</v>
      </c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  <c r="AT81" s="18" t="s">
        <v>74</v>
      </c>
      <c r="AU81" s="18" t="s">
        <v>102</v>
      </c>
      <c r="BK81" s="188">
        <f>BK82</f>
        <v>0</v>
      </c>
    </row>
    <row r="82" s="12" customFormat="1" ht="25.92" customHeight="1">
      <c r="A82" s="12"/>
      <c r="B82" s="189"/>
      <c r="C82" s="190"/>
      <c r="D82" s="191" t="s">
        <v>74</v>
      </c>
      <c r="E82" s="192" t="s">
        <v>756</v>
      </c>
      <c r="F82" s="192" t="s">
        <v>757</v>
      </c>
      <c r="G82" s="190"/>
      <c r="H82" s="190"/>
      <c r="I82" s="193"/>
      <c r="J82" s="194">
        <f>BK82</f>
        <v>0</v>
      </c>
      <c r="K82" s="190"/>
      <c r="L82" s="195"/>
      <c r="M82" s="196"/>
      <c r="N82" s="197"/>
      <c r="O82" s="197"/>
      <c r="P82" s="198">
        <f>P83</f>
        <v>0</v>
      </c>
      <c r="Q82" s="197"/>
      <c r="R82" s="198">
        <f>R83</f>
        <v>0</v>
      </c>
      <c r="S82" s="197"/>
      <c r="T82" s="199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200" t="s">
        <v>160</v>
      </c>
      <c r="AT82" s="201" t="s">
        <v>74</v>
      </c>
      <c r="AU82" s="201" t="s">
        <v>75</v>
      </c>
      <c r="AY82" s="200" t="s">
        <v>129</v>
      </c>
      <c r="BK82" s="202">
        <f>BK83</f>
        <v>0</v>
      </c>
    </row>
    <row r="83" s="12" customFormat="1" ht="22.8" customHeight="1">
      <c r="A83" s="12"/>
      <c r="B83" s="189"/>
      <c r="C83" s="190"/>
      <c r="D83" s="191" t="s">
        <v>74</v>
      </c>
      <c r="E83" s="203" t="s">
        <v>75</v>
      </c>
      <c r="F83" s="203" t="s">
        <v>757</v>
      </c>
      <c r="G83" s="190"/>
      <c r="H83" s="190"/>
      <c r="I83" s="193"/>
      <c r="J83" s="204">
        <f>BK83</f>
        <v>0</v>
      </c>
      <c r="K83" s="190"/>
      <c r="L83" s="195"/>
      <c r="M83" s="196"/>
      <c r="N83" s="197"/>
      <c r="O83" s="197"/>
      <c r="P83" s="198">
        <f>SUM(P84:P105)</f>
        <v>0</v>
      </c>
      <c r="Q83" s="197"/>
      <c r="R83" s="198">
        <f>SUM(R84:R105)</f>
        <v>0</v>
      </c>
      <c r="S83" s="197"/>
      <c r="T83" s="199">
        <f>SUM(T84:T105)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0" t="s">
        <v>160</v>
      </c>
      <c r="AT83" s="201" t="s">
        <v>74</v>
      </c>
      <c r="AU83" s="201" t="s">
        <v>83</v>
      </c>
      <c r="AY83" s="200" t="s">
        <v>129</v>
      </c>
      <c r="BK83" s="202">
        <f>SUM(BK84:BK105)</f>
        <v>0</v>
      </c>
    </row>
    <row r="84" s="2" customFormat="1" ht="16.5" customHeight="1">
      <c r="A84" s="39"/>
      <c r="B84" s="40"/>
      <c r="C84" s="205" t="s">
        <v>83</v>
      </c>
      <c r="D84" s="205" t="s">
        <v>132</v>
      </c>
      <c r="E84" s="206" t="s">
        <v>758</v>
      </c>
      <c r="F84" s="207" t="s">
        <v>759</v>
      </c>
      <c r="G84" s="208" t="s">
        <v>760</v>
      </c>
      <c r="H84" s="209">
        <v>1</v>
      </c>
      <c r="I84" s="210"/>
      <c r="J84" s="211">
        <f>ROUND(I84*H84,2)</f>
        <v>0</v>
      </c>
      <c r="K84" s="207" t="s">
        <v>19</v>
      </c>
      <c r="L84" s="45"/>
      <c r="M84" s="212" t="s">
        <v>19</v>
      </c>
      <c r="N84" s="213" t="s">
        <v>46</v>
      </c>
      <c r="O84" s="85"/>
      <c r="P84" s="214">
        <f>O84*H84</f>
        <v>0</v>
      </c>
      <c r="Q84" s="214">
        <v>0</v>
      </c>
      <c r="R84" s="214">
        <f>Q84*H84</f>
        <v>0</v>
      </c>
      <c r="S84" s="214">
        <v>0</v>
      </c>
      <c r="T84" s="215">
        <f>S84*H84</f>
        <v>0</v>
      </c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  <c r="AR84" s="216" t="s">
        <v>761</v>
      </c>
      <c r="AT84" s="216" t="s">
        <v>132</v>
      </c>
      <c r="AU84" s="216" t="s">
        <v>86</v>
      </c>
      <c r="AY84" s="18" t="s">
        <v>129</v>
      </c>
      <c r="BE84" s="217">
        <f>IF(N84="základní",J84,0)</f>
        <v>0</v>
      </c>
      <c r="BF84" s="217">
        <f>IF(N84="snížená",J84,0)</f>
        <v>0</v>
      </c>
      <c r="BG84" s="217">
        <f>IF(N84="zákl. přenesená",J84,0)</f>
        <v>0</v>
      </c>
      <c r="BH84" s="217">
        <f>IF(N84="sníž. přenesená",J84,0)</f>
        <v>0</v>
      </c>
      <c r="BI84" s="217">
        <f>IF(N84="nulová",J84,0)</f>
        <v>0</v>
      </c>
      <c r="BJ84" s="18" t="s">
        <v>83</v>
      </c>
      <c r="BK84" s="217">
        <f>ROUND(I84*H84,2)</f>
        <v>0</v>
      </c>
      <c r="BL84" s="18" t="s">
        <v>761</v>
      </c>
      <c r="BM84" s="216" t="s">
        <v>762</v>
      </c>
    </row>
    <row r="85" s="2" customFormat="1" ht="16.5" customHeight="1">
      <c r="A85" s="39"/>
      <c r="B85" s="40"/>
      <c r="C85" s="205" t="s">
        <v>86</v>
      </c>
      <c r="D85" s="205" t="s">
        <v>132</v>
      </c>
      <c r="E85" s="206" t="s">
        <v>763</v>
      </c>
      <c r="F85" s="207" t="s">
        <v>764</v>
      </c>
      <c r="G85" s="208" t="s">
        <v>760</v>
      </c>
      <c r="H85" s="209">
        <v>1</v>
      </c>
      <c r="I85" s="210"/>
      <c r="J85" s="211">
        <f>ROUND(I85*H85,2)</f>
        <v>0</v>
      </c>
      <c r="K85" s="207" t="s">
        <v>19</v>
      </c>
      <c r="L85" s="45"/>
      <c r="M85" s="212" t="s">
        <v>19</v>
      </c>
      <c r="N85" s="213" t="s">
        <v>46</v>
      </c>
      <c r="O85" s="85"/>
      <c r="P85" s="214">
        <f>O85*H85</f>
        <v>0</v>
      </c>
      <c r="Q85" s="214">
        <v>0</v>
      </c>
      <c r="R85" s="214">
        <f>Q85*H85</f>
        <v>0</v>
      </c>
      <c r="S85" s="214">
        <v>0</v>
      </c>
      <c r="T85" s="215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16" t="s">
        <v>761</v>
      </c>
      <c r="AT85" s="216" t="s">
        <v>132</v>
      </c>
      <c r="AU85" s="216" t="s">
        <v>86</v>
      </c>
      <c r="AY85" s="18" t="s">
        <v>129</v>
      </c>
      <c r="BE85" s="217">
        <f>IF(N85="základní",J85,0)</f>
        <v>0</v>
      </c>
      <c r="BF85" s="217">
        <f>IF(N85="snížená",J85,0)</f>
        <v>0</v>
      </c>
      <c r="BG85" s="217">
        <f>IF(N85="zákl. přenesená",J85,0)</f>
        <v>0</v>
      </c>
      <c r="BH85" s="217">
        <f>IF(N85="sníž. přenesená",J85,0)</f>
        <v>0</v>
      </c>
      <c r="BI85" s="217">
        <f>IF(N85="nulová",J85,0)</f>
        <v>0</v>
      </c>
      <c r="BJ85" s="18" t="s">
        <v>83</v>
      </c>
      <c r="BK85" s="217">
        <f>ROUND(I85*H85,2)</f>
        <v>0</v>
      </c>
      <c r="BL85" s="18" t="s">
        <v>761</v>
      </c>
      <c r="BM85" s="216" t="s">
        <v>765</v>
      </c>
    </row>
    <row r="86" s="2" customFormat="1" ht="16.5" customHeight="1">
      <c r="A86" s="39"/>
      <c r="B86" s="40"/>
      <c r="C86" s="205" t="s">
        <v>149</v>
      </c>
      <c r="D86" s="205" t="s">
        <v>132</v>
      </c>
      <c r="E86" s="206" t="s">
        <v>766</v>
      </c>
      <c r="F86" s="207" t="s">
        <v>767</v>
      </c>
      <c r="G86" s="208" t="s">
        <v>760</v>
      </c>
      <c r="H86" s="209">
        <v>1</v>
      </c>
      <c r="I86" s="210"/>
      <c r="J86" s="211">
        <f>ROUND(I86*H86,2)</f>
        <v>0</v>
      </c>
      <c r="K86" s="207" t="s">
        <v>19</v>
      </c>
      <c r="L86" s="45"/>
      <c r="M86" s="212" t="s">
        <v>19</v>
      </c>
      <c r="N86" s="213" t="s">
        <v>46</v>
      </c>
      <c r="O86" s="85"/>
      <c r="P86" s="214">
        <f>O86*H86</f>
        <v>0</v>
      </c>
      <c r="Q86" s="214">
        <v>0</v>
      </c>
      <c r="R86" s="214">
        <f>Q86*H86</f>
        <v>0</v>
      </c>
      <c r="S86" s="214">
        <v>0</v>
      </c>
      <c r="T86" s="215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6" t="s">
        <v>761</v>
      </c>
      <c r="AT86" s="216" t="s">
        <v>132</v>
      </c>
      <c r="AU86" s="216" t="s">
        <v>86</v>
      </c>
      <c r="AY86" s="18" t="s">
        <v>129</v>
      </c>
      <c r="BE86" s="217">
        <f>IF(N86="základní",J86,0)</f>
        <v>0</v>
      </c>
      <c r="BF86" s="217">
        <f>IF(N86="snížená",J86,0)</f>
        <v>0</v>
      </c>
      <c r="BG86" s="217">
        <f>IF(N86="zákl. přenesená",J86,0)</f>
        <v>0</v>
      </c>
      <c r="BH86" s="217">
        <f>IF(N86="sníž. přenesená",J86,0)</f>
        <v>0</v>
      </c>
      <c r="BI86" s="217">
        <f>IF(N86="nulová",J86,0)</f>
        <v>0</v>
      </c>
      <c r="BJ86" s="18" t="s">
        <v>83</v>
      </c>
      <c r="BK86" s="217">
        <f>ROUND(I86*H86,2)</f>
        <v>0</v>
      </c>
      <c r="BL86" s="18" t="s">
        <v>761</v>
      </c>
      <c r="BM86" s="216" t="s">
        <v>768</v>
      </c>
    </row>
    <row r="87" s="2" customFormat="1" ht="16.5" customHeight="1">
      <c r="A87" s="39"/>
      <c r="B87" s="40"/>
      <c r="C87" s="205" t="s">
        <v>137</v>
      </c>
      <c r="D87" s="205" t="s">
        <v>132</v>
      </c>
      <c r="E87" s="206" t="s">
        <v>769</v>
      </c>
      <c r="F87" s="207" t="s">
        <v>770</v>
      </c>
      <c r="G87" s="208" t="s">
        <v>760</v>
      </c>
      <c r="H87" s="209">
        <v>1</v>
      </c>
      <c r="I87" s="210"/>
      <c r="J87" s="211">
        <f>ROUND(I87*H87,2)</f>
        <v>0</v>
      </c>
      <c r="K87" s="207" t="s">
        <v>19</v>
      </c>
      <c r="L87" s="45"/>
      <c r="M87" s="212" t="s">
        <v>19</v>
      </c>
      <c r="N87" s="213" t="s">
        <v>46</v>
      </c>
      <c r="O87" s="85"/>
      <c r="P87" s="214">
        <f>O87*H87</f>
        <v>0</v>
      </c>
      <c r="Q87" s="214">
        <v>0</v>
      </c>
      <c r="R87" s="214">
        <f>Q87*H87</f>
        <v>0</v>
      </c>
      <c r="S87" s="214">
        <v>0</v>
      </c>
      <c r="T87" s="215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6" t="s">
        <v>761</v>
      </c>
      <c r="AT87" s="216" t="s">
        <v>132</v>
      </c>
      <c r="AU87" s="216" t="s">
        <v>86</v>
      </c>
      <c r="AY87" s="18" t="s">
        <v>129</v>
      </c>
      <c r="BE87" s="217">
        <f>IF(N87="základní",J87,0)</f>
        <v>0</v>
      </c>
      <c r="BF87" s="217">
        <f>IF(N87="snížená",J87,0)</f>
        <v>0</v>
      </c>
      <c r="BG87" s="217">
        <f>IF(N87="zákl. přenesená",J87,0)</f>
        <v>0</v>
      </c>
      <c r="BH87" s="217">
        <f>IF(N87="sníž. přenesená",J87,0)</f>
        <v>0</v>
      </c>
      <c r="BI87" s="217">
        <f>IF(N87="nulová",J87,0)</f>
        <v>0</v>
      </c>
      <c r="BJ87" s="18" t="s">
        <v>83</v>
      </c>
      <c r="BK87" s="217">
        <f>ROUND(I87*H87,2)</f>
        <v>0</v>
      </c>
      <c r="BL87" s="18" t="s">
        <v>761</v>
      </c>
      <c r="BM87" s="216" t="s">
        <v>771</v>
      </c>
    </row>
    <row r="88" s="2" customFormat="1" ht="16.5" customHeight="1">
      <c r="A88" s="39"/>
      <c r="B88" s="40"/>
      <c r="C88" s="205" t="s">
        <v>160</v>
      </c>
      <c r="D88" s="205" t="s">
        <v>132</v>
      </c>
      <c r="E88" s="206" t="s">
        <v>772</v>
      </c>
      <c r="F88" s="207" t="s">
        <v>773</v>
      </c>
      <c r="G88" s="208" t="s">
        <v>760</v>
      </c>
      <c r="H88" s="209">
        <v>1</v>
      </c>
      <c r="I88" s="210"/>
      <c r="J88" s="211">
        <f>ROUND(I88*H88,2)</f>
        <v>0</v>
      </c>
      <c r="K88" s="207" t="s">
        <v>19</v>
      </c>
      <c r="L88" s="45"/>
      <c r="M88" s="212" t="s">
        <v>19</v>
      </c>
      <c r="N88" s="213" t="s">
        <v>46</v>
      </c>
      <c r="O88" s="85"/>
      <c r="P88" s="214">
        <f>O88*H88</f>
        <v>0</v>
      </c>
      <c r="Q88" s="214">
        <v>0</v>
      </c>
      <c r="R88" s="214">
        <f>Q88*H88</f>
        <v>0</v>
      </c>
      <c r="S88" s="214">
        <v>0</v>
      </c>
      <c r="T88" s="215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6" t="s">
        <v>761</v>
      </c>
      <c r="AT88" s="216" t="s">
        <v>132</v>
      </c>
      <c r="AU88" s="216" t="s">
        <v>86</v>
      </c>
      <c r="AY88" s="18" t="s">
        <v>129</v>
      </c>
      <c r="BE88" s="217">
        <f>IF(N88="základní",J88,0)</f>
        <v>0</v>
      </c>
      <c r="BF88" s="217">
        <f>IF(N88="snížená",J88,0)</f>
        <v>0</v>
      </c>
      <c r="BG88" s="217">
        <f>IF(N88="zákl. přenesená",J88,0)</f>
        <v>0</v>
      </c>
      <c r="BH88" s="217">
        <f>IF(N88="sníž. přenesená",J88,0)</f>
        <v>0</v>
      </c>
      <c r="BI88" s="217">
        <f>IF(N88="nulová",J88,0)</f>
        <v>0</v>
      </c>
      <c r="BJ88" s="18" t="s">
        <v>83</v>
      </c>
      <c r="BK88" s="217">
        <f>ROUND(I88*H88,2)</f>
        <v>0</v>
      </c>
      <c r="BL88" s="18" t="s">
        <v>761</v>
      </c>
      <c r="BM88" s="216" t="s">
        <v>774</v>
      </c>
    </row>
    <row r="89" s="2" customFormat="1" ht="16.5" customHeight="1">
      <c r="A89" s="39"/>
      <c r="B89" s="40"/>
      <c r="C89" s="205" t="s">
        <v>169</v>
      </c>
      <c r="D89" s="205" t="s">
        <v>132</v>
      </c>
      <c r="E89" s="206" t="s">
        <v>775</v>
      </c>
      <c r="F89" s="207" t="s">
        <v>776</v>
      </c>
      <c r="G89" s="208" t="s">
        <v>760</v>
      </c>
      <c r="H89" s="209">
        <v>1</v>
      </c>
      <c r="I89" s="210"/>
      <c r="J89" s="211">
        <f>ROUND(I89*H89,2)</f>
        <v>0</v>
      </c>
      <c r="K89" s="207" t="s">
        <v>19</v>
      </c>
      <c r="L89" s="45"/>
      <c r="M89" s="212" t="s">
        <v>19</v>
      </c>
      <c r="N89" s="213" t="s">
        <v>46</v>
      </c>
      <c r="O89" s="85"/>
      <c r="P89" s="214">
        <f>O89*H89</f>
        <v>0</v>
      </c>
      <c r="Q89" s="214">
        <v>0</v>
      </c>
      <c r="R89" s="214">
        <f>Q89*H89</f>
        <v>0</v>
      </c>
      <c r="S89" s="214">
        <v>0</v>
      </c>
      <c r="T89" s="215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16" t="s">
        <v>761</v>
      </c>
      <c r="AT89" s="216" t="s">
        <v>132</v>
      </c>
      <c r="AU89" s="216" t="s">
        <v>86</v>
      </c>
      <c r="AY89" s="18" t="s">
        <v>129</v>
      </c>
      <c r="BE89" s="217">
        <f>IF(N89="základní",J89,0)</f>
        <v>0</v>
      </c>
      <c r="BF89" s="217">
        <f>IF(N89="snížená",J89,0)</f>
        <v>0</v>
      </c>
      <c r="BG89" s="217">
        <f>IF(N89="zákl. přenesená",J89,0)</f>
        <v>0</v>
      </c>
      <c r="BH89" s="217">
        <f>IF(N89="sníž. přenesená",J89,0)</f>
        <v>0</v>
      </c>
      <c r="BI89" s="217">
        <f>IF(N89="nulová",J89,0)</f>
        <v>0</v>
      </c>
      <c r="BJ89" s="18" t="s">
        <v>83</v>
      </c>
      <c r="BK89" s="217">
        <f>ROUND(I89*H89,2)</f>
        <v>0</v>
      </c>
      <c r="BL89" s="18" t="s">
        <v>761</v>
      </c>
      <c r="BM89" s="216" t="s">
        <v>777</v>
      </c>
    </row>
    <row r="90" s="2" customFormat="1" ht="16.5" customHeight="1">
      <c r="A90" s="39"/>
      <c r="B90" s="40"/>
      <c r="C90" s="205" t="s">
        <v>182</v>
      </c>
      <c r="D90" s="205" t="s">
        <v>132</v>
      </c>
      <c r="E90" s="206" t="s">
        <v>778</v>
      </c>
      <c r="F90" s="207" t="s">
        <v>779</v>
      </c>
      <c r="G90" s="208" t="s">
        <v>760</v>
      </c>
      <c r="H90" s="209">
        <v>1</v>
      </c>
      <c r="I90" s="210"/>
      <c r="J90" s="211">
        <f>ROUND(I90*H90,2)</f>
        <v>0</v>
      </c>
      <c r="K90" s="207" t="s">
        <v>19</v>
      </c>
      <c r="L90" s="45"/>
      <c r="M90" s="212" t="s">
        <v>19</v>
      </c>
      <c r="N90" s="213" t="s">
        <v>46</v>
      </c>
      <c r="O90" s="85"/>
      <c r="P90" s="214">
        <f>O90*H90</f>
        <v>0</v>
      </c>
      <c r="Q90" s="214">
        <v>0</v>
      </c>
      <c r="R90" s="214">
        <f>Q90*H90</f>
        <v>0</v>
      </c>
      <c r="S90" s="214">
        <v>0</v>
      </c>
      <c r="T90" s="215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6" t="s">
        <v>761</v>
      </c>
      <c r="AT90" s="216" t="s">
        <v>132</v>
      </c>
      <c r="AU90" s="216" t="s">
        <v>86</v>
      </c>
      <c r="AY90" s="18" t="s">
        <v>129</v>
      </c>
      <c r="BE90" s="217">
        <f>IF(N90="základní",J90,0)</f>
        <v>0</v>
      </c>
      <c r="BF90" s="217">
        <f>IF(N90="snížená",J90,0)</f>
        <v>0</v>
      </c>
      <c r="BG90" s="217">
        <f>IF(N90="zákl. přenesená",J90,0)</f>
        <v>0</v>
      </c>
      <c r="BH90" s="217">
        <f>IF(N90="sníž. přenesená",J90,0)</f>
        <v>0</v>
      </c>
      <c r="BI90" s="217">
        <f>IF(N90="nulová",J90,0)</f>
        <v>0</v>
      </c>
      <c r="BJ90" s="18" t="s">
        <v>83</v>
      </c>
      <c r="BK90" s="217">
        <f>ROUND(I90*H90,2)</f>
        <v>0</v>
      </c>
      <c r="BL90" s="18" t="s">
        <v>761</v>
      </c>
      <c r="BM90" s="216" t="s">
        <v>780</v>
      </c>
    </row>
    <row r="91" s="2" customFormat="1" ht="16.5" customHeight="1">
      <c r="A91" s="39"/>
      <c r="B91" s="40"/>
      <c r="C91" s="205" t="s">
        <v>190</v>
      </c>
      <c r="D91" s="205" t="s">
        <v>132</v>
      </c>
      <c r="E91" s="206" t="s">
        <v>781</v>
      </c>
      <c r="F91" s="207" t="s">
        <v>782</v>
      </c>
      <c r="G91" s="208" t="s">
        <v>760</v>
      </c>
      <c r="H91" s="209">
        <v>1</v>
      </c>
      <c r="I91" s="210"/>
      <c r="J91" s="211">
        <f>ROUND(I91*H91,2)</f>
        <v>0</v>
      </c>
      <c r="K91" s="207" t="s">
        <v>19</v>
      </c>
      <c r="L91" s="45"/>
      <c r="M91" s="212" t="s">
        <v>19</v>
      </c>
      <c r="N91" s="213" t="s">
        <v>46</v>
      </c>
      <c r="O91" s="85"/>
      <c r="P91" s="214">
        <f>O91*H91</f>
        <v>0</v>
      </c>
      <c r="Q91" s="214">
        <v>0</v>
      </c>
      <c r="R91" s="214">
        <f>Q91*H91</f>
        <v>0</v>
      </c>
      <c r="S91" s="214">
        <v>0</v>
      </c>
      <c r="T91" s="215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6" t="s">
        <v>761</v>
      </c>
      <c r="AT91" s="216" t="s">
        <v>132</v>
      </c>
      <c r="AU91" s="216" t="s">
        <v>86</v>
      </c>
      <c r="AY91" s="18" t="s">
        <v>129</v>
      </c>
      <c r="BE91" s="217">
        <f>IF(N91="základní",J91,0)</f>
        <v>0</v>
      </c>
      <c r="BF91" s="217">
        <f>IF(N91="snížená",J91,0)</f>
        <v>0</v>
      </c>
      <c r="BG91" s="217">
        <f>IF(N91="zákl. přenesená",J91,0)</f>
        <v>0</v>
      </c>
      <c r="BH91" s="217">
        <f>IF(N91="sníž. přenesená",J91,0)</f>
        <v>0</v>
      </c>
      <c r="BI91" s="217">
        <f>IF(N91="nulová",J91,0)</f>
        <v>0</v>
      </c>
      <c r="BJ91" s="18" t="s">
        <v>83</v>
      </c>
      <c r="BK91" s="217">
        <f>ROUND(I91*H91,2)</f>
        <v>0</v>
      </c>
      <c r="BL91" s="18" t="s">
        <v>761</v>
      </c>
      <c r="BM91" s="216" t="s">
        <v>783</v>
      </c>
    </row>
    <row r="92" s="2" customFormat="1" ht="16.5" customHeight="1">
      <c r="A92" s="39"/>
      <c r="B92" s="40"/>
      <c r="C92" s="205" t="s">
        <v>199</v>
      </c>
      <c r="D92" s="205" t="s">
        <v>132</v>
      </c>
      <c r="E92" s="206" t="s">
        <v>784</v>
      </c>
      <c r="F92" s="207" t="s">
        <v>785</v>
      </c>
      <c r="G92" s="208" t="s">
        <v>760</v>
      </c>
      <c r="H92" s="209">
        <v>1</v>
      </c>
      <c r="I92" s="210"/>
      <c r="J92" s="211">
        <f>ROUND(I92*H92,2)</f>
        <v>0</v>
      </c>
      <c r="K92" s="207" t="s">
        <v>19</v>
      </c>
      <c r="L92" s="45"/>
      <c r="M92" s="212" t="s">
        <v>19</v>
      </c>
      <c r="N92" s="213" t="s">
        <v>46</v>
      </c>
      <c r="O92" s="85"/>
      <c r="P92" s="214">
        <f>O92*H92</f>
        <v>0</v>
      </c>
      <c r="Q92" s="214">
        <v>0</v>
      </c>
      <c r="R92" s="214">
        <f>Q92*H92</f>
        <v>0</v>
      </c>
      <c r="S92" s="214">
        <v>0</v>
      </c>
      <c r="T92" s="215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6" t="s">
        <v>761</v>
      </c>
      <c r="AT92" s="216" t="s">
        <v>132</v>
      </c>
      <c r="AU92" s="216" t="s">
        <v>86</v>
      </c>
      <c r="AY92" s="18" t="s">
        <v>129</v>
      </c>
      <c r="BE92" s="217">
        <f>IF(N92="základní",J92,0)</f>
        <v>0</v>
      </c>
      <c r="BF92" s="217">
        <f>IF(N92="snížená",J92,0)</f>
        <v>0</v>
      </c>
      <c r="BG92" s="217">
        <f>IF(N92="zákl. přenesená",J92,0)</f>
        <v>0</v>
      </c>
      <c r="BH92" s="217">
        <f>IF(N92="sníž. přenesená",J92,0)</f>
        <v>0</v>
      </c>
      <c r="BI92" s="217">
        <f>IF(N92="nulová",J92,0)</f>
        <v>0</v>
      </c>
      <c r="BJ92" s="18" t="s">
        <v>83</v>
      </c>
      <c r="BK92" s="217">
        <f>ROUND(I92*H92,2)</f>
        <v>0</v>
      </c>
      <c r="BL92" s="18" t="s">
        <v>761</v>
      </c>
      <c r="BM92" s="216" t="s">
        <v>786</v>
      </c>
    </row>
    <row r="93" s="2" customFormat="1" ht="16.5" customHeight="1">
      <c r="A93" s="39"/>
      <c r="B93" s="40"/>
      <c r="C93" s="205" t="s">
        <v>210</v>
      </c>
      <c r="D93" s="205" t="s">
        <v>132</v>
      </c>
      <c r="E93" s="206" t="s">
        <v>787</v>
      </c>
      <c r="F93" s="207" t="s">
        <v>788</v>
      </c>
      <c r="G93" s="208" t="s">
        <v>760</v>
      </c>
      <c r="H93" s="209">
        <v>1</v>
      </c>
      <c r="I93" s="210"/>
      <c r="J93" s="211">
        <f>ROUND(I93*H93,2)</f>
        <v>0</v>
      </c>
      <c r="K93" s="207" t="s">
        <v>19</v>
      </c>
      <c r="L93" s="45"/>
      <c r="M93" s="212" t="s">
        <v>19</v>
      </c>
      <c r="N93" s="213" t="s">
        <v>46</v>
      </c>
      <c r="O93" s="85"/>
      <c r="P93" s="214">
        <f>O93*H93</f>
        <v>0</v>
      </c>
      <c r="Q93" s="214">
        <v>0</v>
      </c>
      <c r="R93" s="214">
        <f>Q93*H93</f>
        <v>0</v>
      </c>
      <c r="S93" s="214">
        <v>0</v>
      </c>
      <c r="T93" s="215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6" t="s">
        <v>761</v>
      </c>
      <c r="AT93" s="216" t="s">
        <v>132</v>
      </c>
      <c r="AU93" s="216" t="s">
        <v>86</v>
      </c>
      <c r="AY93" s="18" t="s">
        <v>129</v>
      </c>
      <c r="BE93" s="217">
        <f>IF(N93="základní",J93,0)</f>
        <v>0</v>
      </c>
      <c r="BF93" s="217">
        <f>IF(N93="snížená",J93,0)</f>
        <v>0</v>
      </c>
      <c r="BG93" s="217">
        <f>IF(N93="zákl. přenesená",J93,0)</f>
        <v>0</v>
      </c>
      <c r="BH93" s="217">
        <f>IF(N93="sníž. přenesená",J93,0)</f>
        <v>0</v>
      </c>
      <c r="BI93" s="217">
        <f>IF(N93="nulová",J93,0)</f>
        <v>0</v>
      </c>
      <c r="BJ93" s="18" t="s">
        <v>83</v>
      </c>
      <c r="BK93" s="217">
        <f>ROUND(I93*H93,2)</f>
        <v>0</v>
      </c>
      <c r="BL93" s="18" t="s">
        <v>761</v>
      </c>
      <c r="BM93" s="216" t="s">
        <v>789</v>
      </c>
    </row>
    <row r="94" s="2" customFormat="1" ht="16.5" customHeight="1">
      <c r="A94" s="39"/>
      <c r="B94" s="40"/>
      <c r="C94" s="205" t="s">
        <v>218</v>
      </c>
      <c r="D94" s="205" t="s">
        <v>132</v>
      </c>
      <c r="E94" s="206" t="s">
        <v>790</v>
      </c>
      <c r="F94" s="207" t="s">
        <v>791</v>
      </c>
      <c r="G94" s="208" t="s">
        <v>760</v>
      </c>
      <c r="H94" s="209">
        <v>1</v>
      </c>
      <c r="I94" s="210"/>
      <c r="J94" s="211">
        <f>ROUND(I94*H94,2)</f>
        <v>0</v>
      </c>
      <c r="K94" s="207" t="s">
        <v>19</v>
      </c>
      <c r="L94" s="45"/>
      <c r="M94" s="212" t="s">
        <v>19</v>
      </c>
      <c r="N94" s="213" t="s">
        <v>46</v>
      </c>
      <c r="O94" s="85"/>
      <c r="P94" s="214">
        <f>O94*H94</f>
        <v>0</v>
      </c>
      <c r="Q94" s="214">
        <v>0</v>
      </c>
      <c r="R94" s="214">
        <f>Q94*H94</f>
        <v>0</v>
      </c>
      <c r="S94" s="214">
        <v>0</v>
      </c>
      <c r="T94" s="215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6" t="s">
        <v>761</v>
      </c>
      <c r="AT94" s="216" t="s">
        <v>132</v>
      </c>
      <c r="AU94" s="216" t="s">
        <v>86</v>
      </c>
      <c r="AY94" s="18" t="s">
        <v>129</v>
      </c>
      <c r="BE94" s="217">
        <f>IF(N94="základní",J94,0)</f>
        <v>0</v>
      </c>
      <c r="BF94" s="217">
        <f>IF(N94="snížená",J94,0)</f>
        <v>0</v>
      </c>
      <c r="BG94" s="217">
        <f>IF(N94="zákl. přenesená",J94,0)</f>
        <v>0</v>
      </c>
      <c r="BH94" s="217">
        <f>IF(N94="sníž. přenesená",J94,0)</f>
        <v>0</v>
      </c>
      <c r="BI94" s="217">
        <f>IF(N94="nulová",J94,0)</f>
        <v>0</v>
      </c>
      <c r="BJ94" s="18" t="s">
        <v>83</v>
      </c>
      <c r="BK94" s="217">
        <f>ROUND(I94*H94,2)</f>
        <v>0</v>
      </c>
      <c r="BL94" s="18" t="s">
        <v>761</v>
      </c>
      <c r="BM94" s="216" t="s">
        <v>792</v>
      </c>
    </row>
    <row r="95" s="2" customFormat="1" ht="16.5" customHeight="1">
      <c r="A95" s="39"/>
      <c r="B95" s="40"/>
      <c r="C95" s="205" t="s">
        <v>226</v>
      </c>
      <c r="D95" s="205" t="s">
        <v>132</v>
      </c>
      <c r="E95" s="206" t="s">
        <v>793</v>
      </c>
      <c r="F95" s="207" t="s">
        <v>794</v>
      </c>
      <c r="G95" s="208" t="s">
        <v>760</v>
      </c>
      <c r="H95" s="209">
        <v>1</v>
      </c>
      <c r="I95" s="210"/>
      <c r="J95" s="211">
        <f>ROUND(I95*H95,2)</f>
        <v>0</v>
      </c>
      <c r="K95" s="207" t="s">
        <v>19</v>
      </c>
      <c r="L95" s="45"/>
      <c r="M95" s="212" t="s">
        <v>19</v>
      </c>
      <c r="N95" s="213" t="s">
        <v>46</v>
      </c>
      <c r="O95" s="85"/>
      <c r="P95" s="214">
        <f>O95*H95</f>
        <v>0</v>
      </c>
      <c r="Q95" s="214">
        <v>0</v>
      </c>
      <c r="R95" s="214">
        <f>Q95*H95</f>
        <v>0</v>
      </c>
      <c r="S95" s="214">
        <v>0</v>
      </c>
      <c r="T95" s="215">
        <f>S95*H95</f>
        <v>0</v>
      </c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R95" s="216" t="s">
        <v>761</v>
      </c>
      <c r="AT95" s="216" t="s">
        <v>132</v>
      </c>
      <c r="AU95" s="216" t="s">
        <v>86</v>
      </c>
      <c r="AY95" s="18" t="s">
        <v>129</v>
      </c>
      <c r="BE95" s="217">
        <f>IF(N95="základní",J95,0)</f>
        <v>0</v>
      </c>
      <c r="BF95" s="217">
        <f>IF(N95="snížená",J95,0)</f>
        <v>0</v>
      </c>
      <c r="BG95" s="217">
        <f>IF(N95="zákl. přenesená",J95,0)</f>
        <v>0</v>
      </c>
      <c r="BH95" s="217">
        <f>IF(N95="sníž. přenesená",J95,0)</f>
        <v>0</v>
      </c>
      <c r="BI95" s="217">
        <f>IF(N95="nulová",J95,0)</f>
        <v>0</v>
      </c>
      <c r="BJ95" s="18" t="s">
        <v>83</v>
      </c>
      <c r="BK95" s="217">
        <f>ROUND(I95*H95,2)</f>
        <v>0</v>
      </c>
      <c r="BL95" s="18" t="s">
        <v>761</v>
      </c>
      <c r="BM95" s="216" t="s">
        <v>795</v>
      </c>
    </row>
    <row r="96" s="2" customFormat="1" ht="16.5" customHeight="1">
      <c r="A96" s="39"/>
      <c r="B96" s="40"/>
      <c r="C96" s="205" t="s">
        <v>232</v>
      </c>
      <c r="D96" s="205" t="s">
        <v>132</v>
      </c>
      <c r="E96" s="206" t="s">
        <v>796</v>
      </c>
      <c r="F96" s="207" t="s">
        <v>797</v>
      </c>
      <c r="G96" s="208" t="s">
        <v>760</v>
      </c>
      <c r="H96" s="209">
        <v>1</v>
      </c>
      <c r="I96" s="210"/>
      <c r="J96" s="211">
        <f>ROUND(I96*H96,2)</f>
        <v>0</v>
      </c>
      <c r="K96" s="207" t="s">
        <v>19</v>
      </c>
      <c r="L96" s="45"/>
      <c r="M96" s="212" t="s">
        <v>19</v>
      </c>
      <c r="N96" s="213" t="s">
        <v>46</v>
      </c>
      <c r="O96" s="85"/>
      <c r="P96" s="214">
        <f>O96*H96</f>
        <v>0</v>
      </c>
      <c r="Q96" s="214">
        <v>0</v>
      </c>
      <c r="R96" s="214">
        <f>Q96*H96</f>
        <v>0</v>
      </c>
      <c r="S96" s="214">
        <v>0</v>
      </c>
      <c r="T96" s="215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6" t="s">
        <v>761</v>
      </c>
      <c r="AT96" s="216" t="s">
        <v>132</v>
      </c>
      <c r="AU96" s="216" t="s">
        <v>86</v>
      </c>
      <c r="AY96" s="18" t="s">
        <v>129</v>
      </c>
      <c r="BE96" s="217">
        <f>IF(N96="základní",J96,0)</f>
        <v>0</v>
      </c>
      <c r="BF96" s="217">
        <f>IF(N96="snížená",J96,0)</f>
        <v>0</v>
      </c>
      <c r="BG96" s="217">
        <f>IF(N96="zákl. přenesená",J96,0)</f>
        <v>0</v>
      </c>
      <c r="BH96" s="217">
        <f>IF(N96="sníž. přenesená",J96,0)</f>
        <v>0</v>
      </c>
      <c r="BI96" s="217">
        <f>IF(N96="nulová",J96,0)</f>
        <v>0</v>
      </c>
      <c r="BJ96" s="18" t="s">
        <v>83</v>
      </c>
      <c r="BK96" s="217">
        <f>ROUND(I96*H96,2)</f>
        <v>0</v>
      </c>
      <c r="BL96" s="18" t="s">
        <v>761</v>
      </c>
      <c r="BM96" s="216" t="s">
        <v>798</v>
      </c>
    </row>
    <row r="97" s="2" customFormat="1" ht="16.5" customHeight="1">
      <c r="A97" s="39"/>
      <c r="B97" s="40"/>
      <c r="C97" s="205" t="s">
        <v>238</v>
      </c>
      <c r="D97" s="205" t="s">
        <v>132</v>
      </c>
      <c r="E97" s="206" t="s">
        <v>799</v>
      </c>
      <c r="F97" s="207" t="s">
        <v>800</v>
      </c>
      <c r="G97" s="208" t="s">
        <v>760</v>
      </c>
      <c r="H97" s="209">
        <v>1</v>
      </c>
      <c r="I97" s="210"/>
      <c r="J97" s="211">
        <f>ROUND(I97*H97,2)</f>
        <v>0</v>
      </c>
      <c r="K97" s="207" t="s">
        <v>19</v>
      </c>
      <c r="L97" s="45"/>
      <c r="M97" s="212" t="s">
        <v>19</v>
      </c>
      <c r="N97" s="213" t="s">
        <v>46</v>
      </c>
      <c r="O97" s="85"/>
      <c r="P97" s="214">
        <f>O97*H97</f>
        <v>0</v>
      </c>
      <c r="Q97" s="214">
        <v>0</v>
      </c>
      <c r="R97" s="214">
        <f>Q97*H97</f>
        <v>0</v>
      </c>
      <c r="S97" s="214">
        <v>0</v>
      </c>
      <c r="T97" s="215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6" t="s">
        <v>761</v>
      </c>
      <c r="AT97" s="216" t="s">
        <v>132</v>
      </c>
      <c r="AU97" s="216" t="s">
        <v>86</v>
      </c>
      <c r="AY97" s="18" t="s">
        <v>129</v>
      </c>
      <c r="BE97" s="217">
        <f>IF(N97="základní",J97,0)</f>
        <v>0</v>
      </c>
      <c r="BF97" s="217">
        <f>IF(N97="snížená",J97,0)</f>
        <v>0</v>
      </c>
      <c r="BG97" s="217">
        <f>IF(N97="zákl. přenesená",J97,0)</f>
        <v>0</v>
      </c>
      <c r="BH97" s="217">
        <f>IF(N97="sníž. přenesená",J97,0)</f>
        <v>0</v>
      </c>
      <c r="BI97" s="217">
        <f>IF(N97="nulová",J97,0)</f>
        <v>0</v>
      </c>
      <c r="BJ97" s="18" t="s">
        <v>83</v>
      </c>
      <c r="BK97" s="217">
        <f>ROUND(I97*H97,2)</f>
        <v>0</v>
      </c>
      <c r="BL97" s="18" t="s">
        <v>761</v>
      </c>
      <c r="BM97" s="216" t="s">
        <v>801</v>
      </c>
    </row>
    <row r="98" s="2" customFormat="1" ht="16.5" customHeight="1">
      <c r="A98" s="39"/>
      <c r="B98" s="40"/>
      <c r="C98" s="205" t="s">
        <v>8</v>
      </c>
      <c r="D98" s="205" t="s">
        <v>132</v>
      </c>
      <c r="E98" s="206" t="s">
        <v>802</v>
      </c>
      <c r="F98" s="207" t="s">
        <v>803</v>
      </c>
      <c r="G98" s="208" t="s">
        <v>760</v>
      </c>
      <c r="H98" s="209">
        <v>1</v>
      </c>
      <c r="I98" s="210"/>
      <c r="J98" s="211">
        <f>ROUND(I98*H98,2)</f>
        <v>0</v>
      </c>
      <c r="K98" s="207" t="s">
        <v>19</v>
      </c>
      <c r="L98" s="45"/>
      <c r="M98" s="212" t="s">
        <v>19</v>
      </c>
      <c r="N98" s="213" t="s">
        <v>46</v>
      </c>
      <c r="O98" s="85"/>
      <c r="P98" s="214">
        <f>O98*H98</f>
        <v>0</v>
      </c>
      <c r="Q98" s="214">
        <v>0</v>
      </c>
      <c r="R98" s="214">
        <f>Q98*H98</f>
        <v>0</v>
      </c>
      <c r="S98" s="214">
        <v>0</v>
      </c>
      <c r="T98" s="215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6" t="s">
        <v>761</v>
      </c>
      <c r="AT98" s="216" t="s">
        <v>132</v>
      </c>
      <c r="AU98" s="216" t="s">
        <v>86</v>
      </c>
      <c r="AY98" s="18" t="s">
        <v>129</v>
      </c>
      <c r="BE98" s="217">
        <f>IF(N98="základní",J98,0)</f>
        <v>0</v>
      </c>
      <c r="BF98" s="217">
        <f>IF(N98="snížená",J98,0)</f>
        <v>0</v>
      </c>
      <c r="BG98" s="217">
        <f>IF(N98="zákl. přenesená",J98,0)</f>
        <v>0</v>
      </c>
      <c r="BH98" s="217">
        <f>IF(N98="sníž. přenesená",J98,0)</f>
        <v>0</v>
      </c>
      <c r="BI98" s="217">
        <f>IF(N98="nulová",J98,0)</f>
        <v>0</v>
      </c>
      <c r="BJ98" s="18" t="s">
        <v>83</v>
      </c>
      <c r="BK98" s="217">
        <f>ROUND(I98*H98,2)</f>
        <v>0</v>
      </c>
      <c r="BL98" s="18" t="s">
        <v>761</v>
      </c>
      <c r="BM98" s="216" t="s">
        <v>804</v>
      </c>
    </row>
    <row r="99" s="2" customFormat="1" ht="16.5" customHeight="1">
      <c r="A99" s="39"/>
      <c r="B99" s="40"/>
      <c r="C99" s="205" t="s">
        <v>251</v>
      </c>
      <c r="D99" s="205" t="s">
        <v>132</v>
      </c>
      <c r="E99" s="206" t="s">
        <v>805</v>
      </c>
      <c r="F99" s="207" t="s">
        <v>806</v>
      </c>
      <c r="G99" s="208" t="s">
        <v>760</v>
      </c>
      <c r="H99" s="209">
        <v>1</v>
      </c>
      <c r="I99" s="210"/>
      <c r="J99" s="211">
        <f>ROUND(I99*H99,2)</f>
        <v>0</v>
      </c>
      <c r="K99" s="207" t="s">
        <v>19</v>
      </c>
      <c r="L99" s="45"/>
      <c r="M99" s="212" t="s">
        <v>19</v>
      </c>
      <c r="N99" s="213" t="s">
        <v>46</v>
      </c>
      <c r="O99" s="85"/>
      <c r="P99" s="214">
        <f>O99*H99</f>
        <v>0</v>
      </c>
      <c r="Q99" s="214">
        <v>0</v>
      </c>
      <c r="R99" s="214">
        <f>Q99*H99</f>
        <v>0</v>
      </c>
      <c r="S99" s="214">
        <v>0</v>
      </c>
      <c r="T99" s="215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16" t="s">
        <v>761</v>
      </c>
      <c r="AT99" s="216" t="s">
        <v>132</v>
      </c>
      <c r="AU99" s="216" t="s">
        <v>86</v>
      </c>
      <c r="AY99" s="18" t="s">
        <v>129</v>
      </c>
      <c r="BE99" s="217">
        <f>IF(N99="základní",J99,0)</f>
        <v>0</v>
      </c>
      <c r="BF99" s="217">
        <f>IF(N99="snížená",J99,0)</f>
        <v>0</v>
      </c>
      <c r="BG99" s="217">
        <f>IF(N99="zákl. přenesená",J99,0)</f>
        <v>0</v>
      </c>
      <c r="BH99" s="217">
        <f>IF(N99="sníž. přenesená",J99,0)</f>
        <v>0</v>
      </c>
      <c r="BI99" s="217">
        <f>IF(N99="nulová",J99,0)</f>
        <v>0</v>
      </c>
      <c r="BJ99" s="18" t="s">
        <v>83</v>
      </c>
      <c r="BK99" s="217">
        <f>ROUND(I99*H99,2)</f>
        <v>0</v>
      </c>
      <c r="BL99" s="18" t="s">
        <v>761</v>
      </c>
      <c r="BM99" s="216" t="s">
        <v>807</v>
      </c>
    </row>
    <row r="100" s="2" customFormat="1" ht="16.5" customHeight="1">
      <c r="A100" s="39"/>
      <c r="B100" s="40"/>
      <c r="C100" s="205" t="s">
        <v>257</v>
      </c>
      <c r="D100" s="205" t="s">
        <v>132</v>
      </c>
      <c r="E100" s="206" t="s">
        <v>808</v>
      </c>
      <c r="F100" s="207" t="s">
        <v>809</v>
      </c>
      <c r="G100" s="208" t="s">
        <v>760</v>
      </c>
      <c r="H100" s="209">
        <v>1</v>
      </c>
      <c r="I100" s="210"/>
      <c r="J100" s="211">
        <f>ROUND(I100*H100,2)</f>
        <v>0</v>
      </c>
      <c r="K100" s="207" t="s">
        <v>19</v>
      </c>
      <c r="L100" s="45"/>
      <c r="M100" s="212" t="s">
        <v>19</v>
      </c>
      <c r="N100" s="213" t="s">
        <v>46</v>
      </c>
      <c r="O100" s="85"/>
      <c r="P100" s="214">
        <f>O100*H100</f>
        <v>0</v>
      </c>
      <c r="Q100" s="214">
        <v>0</v>
      </c>
      <c r="R100" s="214">
        <f>Q100*H100</f>
        <v>0</v>
      </c>
      <c r="S100" s="214">
        <v>0</v>
      </c>
      <c r="T100" s="215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6" t="s">
        <v>761</v>
      </c>
      <c r="AT100" s="216" t="s">
        <v>132</v>
      </c>
      <c r="AU100" s="216" t="s">
        <v>86</v>
      </c>
      <c r="AY100" s="18" t="s">
        <v>129</v>
      </c>
      <c r="BE100" s="217">
        <f>IF(N100="základní",J100,0)</f>
        <v>0</v>
      </c>
      <c r="BF100" s="217">
        <f>IF(N100="snížená",J100,0)</f>
        <v>0</v>
      </c>
      <c r="BG100" s="217">
        <f>IF(N100="zákl. přenesená",J100,0)</f>
        <v>0</v>
      </c>
      <c r="BH100" s="217">
        <f>IF(N100="sníž. přenesená",J100,0)</f>
        <v>0</v>
      </c>
      <c r="BI100" s="217">
        <f>IF(N100="nulová",J100,0)</f>
        <v>0</v>
      </c>
      <c r="BJ100" s="18" t="s">
        <v>83</v>
      </c>
      <c r="BK100" s="217">
        <f>ROUND(I100*H100,2)</f>
        <v>0</v>
      </c>
      <c r="BL100" s="18" t="s">
        <v>761</v>
      </c>
      <c r="BM100" s="216" t="s">
        <v>810</v>
      </c>
    </row>
    <row r="101" s="2" customFormat="1" ht="16.5" customHeight="1">
      <c r="A101" s="39"/>
      <c r="B101" s="40"/>
      <c r="C101" s="205" t="s">
        <v>263</v>
      </c>
      <c r="D101" s="205" t="s">
        <v>132</v>
      </c>
      <c r="E101" s="206" t="s">
        <v>811</v>
      </c>
      <c r="F101" s="207" t="s">
        <v>812</v>
      </c>
      <c r="G101" s="208" t="s">
        <v>760</v>
      </c>
      <c r="H101" s="209">
        <v>1</v>
      </c>
      <c r="I101" s="210"/>
      <c r="J101" s="211">
        <f>ROUND(I101*H101,2)</f>
        <v>0</v>
      </c>
      <c r="K101" s="207" t="s">
        <v>19</v>
      </c>
      <c r="L101" s="45"/>
      <c r="M101" s="212" t="s">
        <v>19</v>
      </c>
      <c r="N101" s="213" t="s">
        <v>46</v>
      </c>
      <c r="O101" s="85"/>
      <c r="P101" s="214">
        <f>O101*H101</f>
        <v>0</v>
      </c>
      <c r="Q101" s="214">
        <v>0</v>
      </c>
      <c r="R101" s="214">
        <f>Q101*H101</f>
        <v>0</v>
      </c>
      <c r="S101" s="214">
        <v>0</v>
      </c>
      <c r="T101" s="215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6" t="s">
        <v>761</v>
      </c>
      <c r="AT101" s="216" t="s">
        <v>132</v>
      </c>
      <c r="AU101" s="216" t="s">
        <v>86</v>
      </c>
      <c r="AY101" s="18" t="s">
        <v>129</v>
      </c>
      <c r="BE101" s="217">
        <f>IF(N101="základní",J101,0)</f>
        <v>0</v>
      </c>
      <c r="BF101" s="217">
        <f>IF(N101="snížená",J101,0)</f>
        <v>0</v>
      </c>
      <c r="BG101" s="217">
        <f>IF(N101="zákl. přenesená",J101,0)</f>
        <v>0</v>
      </c>
      <c r="BH101" s="217">
        <f>IF(N101="sníž. přenesená",J101,0)</f>
        <v>0</v>
      </c>
      <c r="BI101" s="217">
        <f>IF(N101="nulová",J101,0)</f>
        <v>0</v>
      </c>
      <c r="BJ101" s="18" t="s">
        <v>83</v>
      </c>
      <c r="BK101" s="217">
        <f>ROUND(I101*H101,2)</f>
        <v>0</v>
      </c>
      <c r="BL101" s="18" t="s">
        <v>761</v>
      </c>
      <c r="BM101" s="216" t="s">
        <v>813</v>
      </c>
    </row>
    <row r="102" s="2" customFormat="1" ht="16.5" customHeight="1">
      <c r="A102" s="39"/>
      <c r="B102" s="40"/>
      <c r="C102" s="205" t="s">
        <v>273</v>
      </c>
      <c r="D102" s="205" t="s">
        <v>132</v>
      </c>
      <c r="E102" s="206" t="s">
        <v>814</v>
      </c>
      <c r="F102" s="207" t="s">
        <v>815</v>
      </c>
      <c r="G102" s="208" t="s">
        <v>760</v>
      </c>
      <c r="H102" s="209">
        <v>1</v>
      </c>
      <c r="I102" s="210"/>
      <c r="J102" s="211">
        <f>ROUND(I102*H102,2)</f>
        <v>0</v>
      </c>
      <c r="K102" s="207" t="s">
        <v>19</v>
      </c>
      <c r="L102" s="45"/>
      <c r="M102" s="212" t="s">
        <v>19</v>
      </c>
      <c r="N102" s="213" t="s">
        <v>46</v>
      </c>
      <c r="O102" s="85"/>
      <c r="P102" s="214">
        <f>O102*H102</f>
        <v>0</v>
      </c>
      <c r="Q102" s="214">
        <v>0</v>
      </c>
      <c r="R102" s="214">
        <f>Q102*H102</f>
        <v>0</v>
      </c>
      <c r="S102" s="214">
        <v>0</v>
      </c>
      <c r="T102" s="215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6" t="s">
        <v>761</v>
      </c>
      <c r="AT102" s="216" t="s">
        <v>132</v>
      </c>
      <c r="AU102" s="216" t="s">
        <v>86</v>
      </c>
      <c r="AY102" s="18" t="s">
        <v>129</v>
      </c>
      <c r="BE102" s="217">
        <f>IF(N102="základní",J102,0)</f>
        <v>0</v>
      </c>
      <c r="BF102" s="217">
        <f>IF(N102="snížená",J102,0)</f>
        <v>0</v>
      </c>
      <c r="BG102" s="217">
        <f>IF(N102="zákl. přenesená",J102,0)</f>
        <v>0</v>
      </c>
      <c r="BH102" s="217">
        <f>IF(N102="sníž. přenesená",J102,0)</f>
        <v>0</v>
      </c>
      <c r="BI102" s="217">
        <f>IF(N102="nulová",J102,0)</f>
        <v>0</v>
      </c>
      <c r="BJ102" s="18" t="s">
        <v>83</v>
      </c>
      <c r="BK102" s="217">
        <f>ROUND(I102*H102,2)</f>
        <v>0</v>
      </c>
      <c r="BL102" s="18" t="s">
        <v>761</v>
      </c>
      <c r="BM102" s="216" t="s">
        <v>816</v>
      </c>
    </row>
    <row r="103" s="2" customFormat="1" ht="16.5" customHeight="1">
      <c r="A103" s="39"/>
      <c r="B103" s="40"/>
      <c r="C103" s="205" t="s">
        <v>279</v>
      </c>
      <c r="D103" s="205" t="s">
        <v>132</v>
      </c>
      <c r="E103" s="206" t="s">
        <v>817</v>
      </c>
      <c r="F103" s="207" t="s">
        <v>818</v>
      </c>
      <c r="G103" s="208" t="s">
        <v>760</v>
      </c>
      <c r="H103" s="209">
        <v>1</v>
      </c>
      <c r="I103" s="210"/>
      <c r="J103" s="211">
        <f>ROUND(I103*H103,2)</f>
        <v>0</v>
      </c>
      <c r="K103" s="207" t="s">
        <v>19</v>
      </c>
      <c r="L103" s="45"/>
      <c r="M103" s="212" t="s">
        <v>19</v>
      </c>
      <c r="N103" s="213" t="s">
        <v>46</v>
      </c>
      <c r="O103" s="85"/>
      <c r="P103" s="214">
        <f>O103*H103</f>
        <v>0</v>
      </c>
      <c r="Q103" s="214">
        <v>0</v>
      </c>
      <c r="R103" s="214">
        <f>Q103*H103</f>
        <v>0</v>
      </c>
      <c r="S103" s="214">
        <v>0</v>
      </c>
      <c r="T103" s="215">
        <f>S103*H103</f>
        <v>0</v>
      </c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R103" s="216" t="s">
        <v>761</v>
      </c>
      <c r="AT103" s="216" t="s">
        <v>132</v>
      </c>
      <c r="AU103" s="216" t="s">
        <v>86</v>
      </c>
      <c r="AY103" s="18" t="s">
        <v>129</v>
      </c>
      <c r="BE103" s="217">
        <f>IF(N103="základní",J103,0)</f>
        <v>0</v>
      </c>
      <c r="BF103" s="217">
        <f>IF(N103="snížená",J103,0)</f>
        <v>0</v>
      </c>
      <c r="BG103" s="217">
        <f>IF(N103="zákl. přenesená",J103,0)</f>
        <v>0</v>
      </c>
      <c r="BH103" s="217">
        <f>IF(N103="sníž. přenesená",J103,0)</f>
        <v>0</v>
      </c>
      <c r="BI103" s="217">
        <f>IF(N103="nulová",J103,0)</f>
        <v>0</v>
      </c>
      <c r="BJ103" s="18" t="s">
        <v>83</v>
      </c>
      <c r="BK103" s="217">
        <f>ROUND(I103*H103,2)</f>
        <v>0</v>
      </c>
      <c r="BL103" s="18" t="s">
        <v>761</v>
      </c>
      <c r="BM103" s="216" t="s">
        <v>819</v>
      </c>
    </row>
    <row r="104" s="2" customFormat="1" ht="16.5" customHeight="1">
      <c r="A104" s="39"/>
      <c r="B104" s="40"/>
      <c r="C104" s="205" t="s">
        <v>7</v>
      </c>
      <c r="D104" s="205" t="s">
        <v>132</v>
      </c>
      <c r="E104" s="206" t="s">
        <v>820</v>
      </c>
      <c r="F104" s="207" t="s">
        <v>821</v>
      </c>
      <c r="G104" s="208" t="s">
        <v>760</v>
      </c>
      <c r="H104" s="209">
        <v>1</v>
      </c>
      <c r="I104" s="210"/>
      <c r="J104" s="211">
        <f>ROUND(I104*H104,2)</f>
        <v>0</v>
      </c>
      <c r="K104" s="207" t="s">
        <v>19</v>
      </c>
      <c r="L104" s="45"/>
      <c r="M104" s="212" t="s">
        <v>19</v>
      </c>
      <c r="N104" s="213" t="s">
        <v>46</v>
      </c>
      <c r="O104" s="85"/>
      <c r="P104" s="214">
        <f>O104*H104</f>
        <v>0</v>
      </c>
      <c r="Q104" s="214">
        <v>0</v>
      </c>
      <c r="R104" s="214">
        <f>Q104*H104</f>
        <v>0</v>
      </c>
      <c r="S104" s="214">
        <v>0</v>
      </c>
      <c r="T104" s="215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6" t="s">
        <v>761</v>
      </c>
      <c r="AT104" s="216" t="s">
        <v>132</v>
      </c>
      <c r="AU104" s="216" t="s">
        <v>86</v>
      </c>
      <c r="AY104" s="18" t="s">
        <v>129</v>
      </c>
      <c r="BE104" s="217">
        <f>IF(N104="základní",J104,0)</f>
        <v>0</v>
      </c>
      <c r="BF104" s="217">
        <f>IF(N104="snížená",J104,0)</f>
        <v>0</v>
      </c>
      <c r="BG104" s="217">
        <f>IF(N104="zákl. přenesená",J104,0)</f>
        <v>0</v>
      </c>
      <c r="BH104" s="217">
        <f>IF(N104="sníž. přenesená",J104,0)</f>
        <v>0</v>
      </c>
      <c r="BI104" s="217">
        <f>IF(N104="nulová",J104,0)</f>
        <v>0</v>
      </c>
      <c r="BJ104" s="18" t="s">
        <v>83</v>
      </c>
      <c r="BK104" s="217">
        <f>ROUND(I104*H104,2)</f>
        <v>0</v>
      </c>
      <c r="BL104" s="18" t="s">
        <v>761</v>
      </c>
      <c r="BM104" s="216" t="s">
        <v>822</v>
      </c>
    </row>
    <row r="105" s="2" customFormat="1" ht="16.5" customHeight="1">
      <c r="A105" s="39"/>
      <c r="B105" s="40"/>
      <c r="C105" s="205" t="s">
        <v>290</v>
      </c>
      <c r="D105" s="205" t="s">
        <v>132</v>
      </c>
      <c r="E105" s="206" t="s">
        <v>823</v>
      </c>
      <c r="F105" s="207" t="s">
        <v>824</v>
      </c>
      <c r="G105" s="208" t="s">
        <v>760</v>
      </c>
      <c r="H105" s="209">
        <v>1</v>
      </c>
      <c r="I105" s="210"/>
      <c r="J105" s="211">
        <f>ROUND(I105*H105,2)</f>
        <v>0</v>
      </c>
      <c r="K105" s="207" t="s">
        <v>19</v>
      </c>
      <c r="L105" s="45"/>
      <c r="M105" s="271" t="s">
        <v>19</v>
      </c>
      <c r="N105" s="272" t="s">
        <v>46</v>
      </c>
      <c r="O105" s="273"/>
      <c r="P105" s="274">
        <f>O105*H105</f>
        <v>0</v>
      </c>
      <c r="Q105" s="274">
        <v>0</v>
      </c>
      <c r="R105" s="274">
        <f>Q105*H105</f>
        <v>0</v>
      </c>
      <c r="S105" s="274">
        <v>0</v>
      </c>
      <c r="T105" s="275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6" t="s">
        <v>761</v>
      </c>
      <c r="AT105" s="216" t="s">
        <v>132</v>
      </c>
      <c r="AU105" s="216" t="s">
        <v>86</v>
      </c>
      <c r="AY105" s="18" t="s">
        <v>129</v>
      </c>
      <c r="BE105" s="217">
        <f>IF(N105="základní",J105,0)</f>
        <v>0</v>
      </c>
      <c r="BF105" s="217">
        <f>IF(N105="snížená",J105,0)</f>
        <v>0</v>
      </c>
      <c r="BG105" s="217">
        <f>IF(N105="zákl. přenesená",J105,0)</f>
        <v>0</v>
      </c>
      <c r="BH105" s="217">
        <f>IF(N105="sníž. přenesená",J105,0)</f>
        <v>0</v>
      </c>
      <c r="BI105" s="217">
        <f>IF(N105="nulová",J105,0)</f>
        <v>0</v>
      </c>
      <c r="BJ105" s="18" t="s">
        <v>83</v>
      </c>
      <c r="BK105" s="217">
        <f>ROUND(I105*H105,2)</f>
        <v>0</v>
      </c>
      <c r="BL105" s="18" t="s">
        <v>761</v>
      </c>
      <c r="BM105" s="216" t="s">
        <v>825</v>
      </c>
    </row>
    <row r="106" s="2" customFormat="1" ht="6.96" customHeight="1">
      <c r="A106" s="39"/>
      <c r="B106" s="60"/>
      <c r="C106" s="61"/>
      <c r="D106" s="61"/>
      <c r="E106" s="61"/>
      <c r="F106" s="61"/>
      <c r="G106" s="61"/>
      <c r="H106" s="61"/>
      <c r="I106" s="61"/>
      <c r="J106" s="61"/>
      <c r="K106" s="61"/>
      <c r="L106" s="45"/>
      <c r="M106" s="39"/>
      <c r="O106" s="39"/>
      <c r="P106" s="39"/>
      <c r="Q106" s="39"/>
      <c r="R106" s="39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</sheetData>
  <sheetProtection sheet="1" autoFilter="0" formatColumns="0" formatRows="0" objects="1" scenarios="1" spinCount="100000" saltValue="11T9T8+WPnCT3lS2PNWyxC1IuZ+FuUlRrlAkZShbxbTisKK9BIfMvgJT+vBxd+l8lLtSnoBmWGLYDSBzZ0KyaA==" hashValue="isGgokf8592cdlAMiXADckoQ+2wOx8nL+9BM+jN4iiYH7iP84Ngh5da6ajEmz99R2kzSBLSphmvO+tV7fm4tXA==" algorithmName="SHA-512" password="CC35"/>
  <autoFilter ref="C80:K105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6" customWidth="1"/>
    <col min="2" max="2" width="1.667969" style="276" customWidth="1"/>
    <col min="3" max="4" width="5" style="276" customWidth="1"/>
    <col min="5" max="5" width="11.66016" style="276" customWidth="1"/>
    <col min="6" max="6" width="9.160156" style="276" customWidth="1"/>
    <col min="7" max="7" width="5" style="276" customWidth="1"/>
    <col min="8" max="8" width="77.83203" style="276" customWidth="1"/>
    <col min="9" max="10" width="20" style="276" customWidth="1"/>
    <col min="11" max="11" width="1.667969" style="276" customWidth="1"/>
  </cols>
  <sheetData>
    <row r="1" s="1" customFormat="1" ht="37.5" customHeight="1"/>
    <row r="2" s="1" customFormat="1" ht="7.5" customHeight="1">
      <c r="B2" s="277"/>
      <c r="C2" s="278"/>
      <c r="D2" s="278"/>
      <c r="E2" s="278"/>
      <c r="F2" s="278"/>
      <c r="G2" s="278"/>
      <c r="H2" s="278"/>
      <c r="I2" s="278"/>
      <c r="J2" s="278"/>
      <c r="K2" s="279"/>
    </row>
    <row r="3" s="16" customFormat="1" ht="45" customHeight="1">
      <c r="B3" s="280"/>
      <c r="C3" s="281" t="s">
        <v>826</v>
      </c>
      <c r="D3" s="281"/>
      <c r="E3" s="281"/>
      <c r="F3" s="281"/>
      <c r="G3" s="281"/>
      <c r="H3" s="281"/>
      <c r="I3" s="281"/>
      <c r="J3" s="281"/>
      <c r="K3" s="282"/>
    </row>
    <row r="4" s="1" customFormat="1" ht="25.5" customHeight="1">
      <c r="B4" s="283"/>
      <c r="C4" s="284" t="s">
        <v>827</v>
      </c>
      <c r="D4" s="284"/>
      <c r="E4" s="284"/>
      <c r="F4" s="284"/>
      <c r="G4" s="284"/>
      <c r="H4" s="284"/>
      <c r="I4" s="284"/>
      <c r="J4" s="284"/>
      <c r="K4" s="285"/>
    </row>
    <row r="5" s="1" customFormat="1" ht="5.25" customHeight="1">
      <c r="B5" s="283"/>
      <c r="C5" s="286"/>
      <c r="D5" s="286"/>
      <c r="E5" s="286"/>
      <c r="F5" s="286"/>
      <c r="G5" s="286"/>
      <c r="H5" s="286"/>
      <c r="I5" s="286"/>
      <c r="J5" s="286"/>
      <c r="K5" s="285"/>
    </row>
    <row r="6" s="1" customFormat="1" ht="15" customHeight="1">
      <c r="B6" s="283"/>
      <c r="C6" s="287" t="s">
        <v>828</v>
      </c>
      <c r="D6" s="287"/>
      <c r="E6" s="287"/>
      <c r="F6" s="287"/>
      <c r="G6" s="287"/>
      <c r="H6" s="287"/>
      <c r="I6" s="287"/>
      <c r="J6" s="287"/>
      <c r="K6" s="285"/>
    </row>
    <row r="7" s="1" customFormat="1" ht="15" customHeight="1">
      <c r="B7" s="288"/>
      <c r="C7" s="287" t="s">
        <v>829</v>
      </c>
      <c r="D7" s="287"/>
      <c r="E7" s="287"/>
      <c r="F7" s="287"/>
      <c r="G7" s="287"/>
      <c r="H7" s="287"/>
      <c r="I7" s="287"/>
      <c r="J7" s="287"/>
      <c r="K7" s="285"/>
    </row>
    <row r="8" s="1" customFormat="1" ht="12.75" customHeight="1">
      <c r="B8" s="288"/>
      <c r="C8" s="287"/>
      <c r="D8" s="287"/>
      <c r="E8" s="287"/>
      <c r="F8" s="287"/>
      <c r="G8" s="287"/>
      <c r="H8" s="287"/>
      <c r="I8" s="287"/>
      <c r="J8" s="287"/>
      <c r="K8" s="285"/>
    </row>
    <row r="9" s="1" customFormat="1" ht="15" customHeight="1">
      <c r="B9" s="288"/>
      <c r="C9" s="287" t="s">
        <v>830</v>
      </c>
      <c r="D9" s="287"/>
      <c r="E9" s="287"/>
      <c r="F9" s="287"/>
      <c r="G9" s="287"/>
      <c r="H9" s="287"/>
      <c r="I9" s="287"/>
      <c r="J9" s="287"/>
      <c r="K9" s="285"/>
    </row>
    <row r="10" s="1" customFormat="1" ht="15" customHeight="1">
      <c r="B10" s="288"/>
      <c r="C10" s="287"/>
      <c r="D10" s="287" t="s">
        <v>831</v>
      </c>
      <c r="E10" s="287"/>
      <c r="F10" s="287"/>
      <c r="G10" s="287"/>
      <c r="H10" s="287"/>
      <c r="I10" s="287"/>
      <c r="J10" s="287"/>
      <c r="K10" s="285"/>
    </row>
    <row r="11" s="1" customFormat="1" ht="15" customHeight="1">
      <c r="B11" s="288"/>
      <c r="C11" s="289"/>
      <c r="D11" s="287" t="s">
        <v>832</v>
      </c>
      <c r="E11" s="287"/>
      <c r="F11" s="287"/>
      <c r="G11" s="287"/>
      <c r="H11" s="287"/>
      <c r="I11" s="287"/>
      <c r="J11" s="287"/>
      <c r="K11" s="285"/>
    </row>
    <row r="12" s="1" customFormat="1" ht="15" customHeight="1">
      <c r="B12" s="288"/>
      <c r="C12" s="289"/>
      <c r="D12" s="287"/>
      <c r="E12" s="287"/>
      <c r="F12" s="287"/>
      <c r="G12" s="287"/>
      <c r="H12" s="287"/>
      <c r="I12" s="287"/>
      <c r="J12" s="287"/>
      <c r="K12" s="285"/>
    </row>
    <row r="13" s="1" customFormat="1" ht="15" customHeight="1">
      <c r="B13" s="288"/>
      <c r="C13" s="289"/>
      <c r="D13" s="290" t="s">
        <v>833</v>
      </c>
      <c r="E13" s="287"/>
      <c r="F13" s="287"/>
      <c r="G13" s="287"/>
      <c r="H13" s="287"/>
      <c r="I13" s="287"/>
      <c r="J13" s="287"/>
      <c r="K13" s="285"/>
    </row>
    <row r="14" s="1" customFormat="1" ht="12.75" customHeight="1">
      <c r="B14" s="288"/>
      <c r="C14" s="289"/>
      <c r="D14" s="289"/>
      <c r="E14" s="289"/>
      <c r="F14" s="289"/>
      <c r="G14" s="289"/>
      <c r="H14" s="289"/>
      <c r="I14" s="289"/>
      <c r="J14" s="289"/>
      <c r="K14" s="285"/>
    </row>
    <row r="15" s="1" customFormat="1" ht="15" customHeight="1">
      <c r="B15" s="288"/>
      <c r="C15" s="289"/>
      <c r="D15" s="287" t="s">
        <v>834</v>
      </c>
      <c r="E15" s="287"/>
      <c r="F15" s="287"/>
      <c r="G15" s="287"/>
      <c r="H15" s="287"/>
      <c r="I15" s="287"/>
      <c r="J15" s="287"/>
      <c r="K15" s="285"/>
    </row>
    <row r="16" s="1" customFormat="1" ht="15" customHeight="1">
      <c r="B16" s="288"/>
      <c r="C16" s="289"/>
      <c r="D16" s="287" t="s">
        <v>835</v>
      </c>
      <c r="E16" s="287"/>
      <c r="F16" s="287"/>
      <c r="G16" s="287"/>
      <c r="H16" s="287"/>
      <c r="I16" s="287"/>
      <c r="J16" s="287"/>
      <c r="K16" s="285"/>
    </row>
    <row r="17" s="1" customFormat="1" ht="15" customHeight="1">
      <c r="B17" s="288"/>
      <c r="C17" s="289"/>
      <c r="D17" s="287" t="s">
        <v>836</v>
      </c>
      <c r="E17" s="287"/>
      <c r="F17" s="287"/>
      <c r="G17" s="287"/>
      <c r="H17" s="287"/>
      <c r="I17" s="287"/>
      <c r="J17" s="287"/>
      <c r="K17" s="285"/>
    </row>
    <row r="18" s="1" customFormat="1" ht="15" customHeight="1">
      <c r="B18" s="288"/>
      <c r="C18" s="289"/>
      <c r="D18" s="289"/>
      <c r="E18" s="291" t="s">
        <v>82</v>
      </c>
      <c r="F18" s="287" t="s">
        <v>837</v>
      </c>
      <c r="G18" s="287"/>
      <c r="H18" s="287"/>
      <c r="I18" s="287"/>
      <c r="J18" s="287"/>
      <c r="K18" s="285"/>
    </row>
    <row r="19" s="1" customFormat="1" ht="15" customHeight="1">
      <c r="B19" s="288"/>
      <c r="C19" s="289"/>
      <c r="D19" s="289"/>
      <c r="E19" s="291" t="s">
        <v>838</v>
      </c>
      <c r="F19" s="287" t="s">
        <v>839</v>
      </c>
      <c r="G19" s="287"/>
      <c r="H19" s="287"/>
      <c r="I19" s="287"/>
      <c r="J19" s="287"/>
      <c r="K19" s="285"/>
    </row>
    <row r="20" s="1" customFormat="1" ht="15" customHeight="1">
      <c r="B20" s="288"/>
      <c r="C20" s="289"/>
      <c r="D20" s="289"/>
      <c r="E20" s="291" t="s">
        <v>840</v>
      </c>
      <c r="F20" s="287" t="s">
        <v>841</v>
      </c>
      <c r="G20" s="287"/>
      <c r="H20" s="287"/>
      <c r="I20" s="287"/>
      <c r="J20" s="287"/>
      <c r="K20" s="285"/>
    </row>
    <row r="21" s="1" customFormat="1" ht="15" customHeight="1">
      <c r="B21" s="288"/>
      <c r="C21" s="289"/>
      <c r="D21" s="289"/>
      <c r="E21" s="291" t="s">
        <v>842</v>
      </c>
      <c r="F21" s="287" t="s">
        <v>843</v>
      </c>
      <c r="G21" s="287"/>
      <c r="H21" s="287"/>
      <c r="I21" s="287"/>
      <c r="J21" s="287"/>
      <c r="K21" s="285"/>
    </row>
    <row r="22" s="1" customFormat="1" ht="15" customHeight="1">
      <c r="B22" s="288"/>
      <c r="C22" s="289"/>
      <c r="D22" s="289"/>
      <c r="E22" s="291" t="s">
        <v>844</v>
      </c>
      <c r="F22" s="287" t="s">
        <v>566</v>
      </c>
      <c r="G22" s="287"/>
      <c r="H22" s="287"/>
      <c r="I22" s="287"/>
      <c r="J22" s="287"/>
      <c r="K22" s="285"/>
    </row>
    <row r="23" s="1" customFormat="1" ht="15" customHeight="1">
      <c r="B23" s="288"/>
      <c r="C23" s="289"/>
      <c r="D23" s="289"/>
      <c r="E23" s="291" t="s">
        <v>845</v>
      </c>
      <c r="F23" s="287" t="s">
        <v>846</v>
      </c>
      <c r="G23" s="287"/>
      <c r="H23" s="287"/>
      <c r="I23" s="287"/>
      <c r="J23" s="287"/>
      <c r="K23" s="285"/>
    </row>
    <row r="24" s="1" customFormat="1" ht="12.75" customHeight="1">
      <c r="B24" s="288"/>
      <c r="C24" s="289"/>
      <c r="D24" s="289"/>
      <c r="E24" s="289"/>
      <c r="F24" s="289"/>
      <c r="G24" s="289"/>
      <c r="H24" s="289"/>
      <c r="I24" s="289"/>
      <c r="J24" s="289"/>
      <c r="K24" s="285"/>
    </row>
    <row r="25" s="1" customFormat="1" ht="15" customHeight="1">
      <c r="B25" s="288"/>
      <c r="C25" s="287" t="s">
        <v>847</v>
      </c>
      <c r="D25" s="287"/>
      <c r="E25" s="287"/>
      <c r="F25" s="287"/>
      <c r="G25" s="287"/>
      <c r="H25" s="287"/>
      <c r="I25" s="287"/>
      <c r="J25" s="287"/>
      <c r="K25" s="285"/>
    </row>
    <row r="26" s="1" customFormat="1" ht="15" customHeight="1">
      <c r="B26" s="288"/>
      <c r="C26" s="287" t="s">
        <v>848</v>
      </c>
      <c r="D26" s="287"/>
      <c r="E26" s="287"/>
      <c r="F26" s="287"/>
      <c r="G26" s="287"/>
      <c r="H26" s="287"/>
      <c r="I26" s="287"/>
      <c r="J26" s="287"/>
      <c r="K26" s="285"/>
    </row>
    <row r="27" s="1" customFormat="1" ht="15" customHeight="1">
      <c r="B27" s="288"/>
      <c r="C27" s="287"/>
      <c r="D27" s="287" t="s">
        <v>849</v>
      </c>
      <c r="E27" s="287"/>
      <c r="F27" s="287"/>
      <c r="G27" s="287"/>
      <c r="H27" s="287"/>
      <c r="I27" s="287"/>
      <c r="J27" s="287"/>
      <c r="K27" s="285"/>
    </row>
    <row r="28" s="1" customFormat="1" ht="15" customHeight="1">
      <c r="B28" s="288"/>
      <c r="C28" s="289"/>
      <c r="D28" s="287" t="s">
        <v>850</v>
      </c>
      <c r="E28" s="287"/>
      <c r="F28" s="287"/>
      <c r="G28" s="287"/>
      <c r="H28" s="287"/>
      <c r="I28" s="287"/>
      <c r="J28" s="287"/>
      <c r="K28" s="285"/>
    </row>
    <row r="29" s="1" customFormat="1" ht="12.75" customHeight="1">
      <c r="B29" s="288"/>
      <c r="C29" s="289"/>
      <c r="D29" s="289"/>
      <c r="E29" s="289"/>
      <c r="F29" s="289"/>
      <c r="G29" s="289"/>
      <c r="H29" s="289"/>
      <c r="I29" s="289"/>
      <c r="J29" s="289"/>
      <c r="K29" s="285"/>
    </row>
    <row r="30" s="1" customFormat="1" ht="15" customHeight="1">
      <c r="B30" s="288"/>
      <c r="C30" s="289"/>
      <c r="D30" s="287" t="s">
        <v>851</v>
      </c>
      <c r="E30" s="287"/>
      <c r="F30" s="287"/>
      <c r="G30" s="287"/>
      <c r="H30" s="287"/>
      <c r="I30" s="287"/>
      <c r="J30" s="287"/>
      <c r="K30" s="285"/>
    </row>
    <row r="31" s="1" customFormat="1" ht="15" customHeight="1">
      <c r="B31" s="288"/>
      <c r="C31" s="289"/>
      <c r="D31" s="287" t="s">
        <v>852</v>
      </c>
      <c r="E31" s="287"/>
      <c r="F31" s="287"/>
      <c r="G31" s="287"/>
      <c r="H31" s="287"/>
      <c r="I31" s="287"/>
      <c r="J31" s="287"/>
      <c r="K31" s="285"/>
    </row>
    <row r="32" s="1" customFormat="1" ht="12.75" customHeight="1">
      <c r="B32" s="288"/>
      <c r="C32" s="289"/>
      <c r="D32" s="289"/>
      <c r="E32" s="289"/>
      <c r="F32" s="289"/>
      <c r="G32" s="289"/>
      <c r="H32" s="289"/>
      <c r="I32" s="289"/>
      <c r="J32" s="289"/>
      <c r="K32" s="285"/>
    </row>
    <row r="33" s="1" customFormat="1" ht="15" customHeight="1">
      <c r="B33" s="288"/>
      <c r="C33" s="289"/>
      <c r="D33" s="287" t="s">
        <v>853</v>
      </c>
      <c r="E33" s="287"/>
      <c r="F33" s="287"/>
      <c r="G33" s="287"/>
      <c r="H33" s="287"/>
      <c r="I33" s="287"/>
      <c r="J33" s="287"/>
      <c r="K33" s="285"/>
    </row>
    <row r="34" s="1" customFormat="1" ht="15" customHeight="1">
      <c r="B34" s="288"/>
      <c r="C34" s="289"/>
      <c r="D34" s="287" t="s">
        <v>854</v>
      </c>
      <c r="E34" s="287"/>
      <c r="F34" s="287"/>
      <c r="G34" s="287"/>
      <c r="H34" s="287"/>
      <c r="I34" s="287"/>
      <c r="J34" s="287"/>
      <c r="K34" s="285"/>
    </row>
    <row r="35" s="1" customFormat="1" ht="15" customHeight="1">
      <c r="B35" s="288"/>
      <c r="C35" s="289"/>
      <c r="D35" s="287" t="s">
        <v>855</v>
      </c>
      <c r="E35" s="287"/>
      <c r="F35" s="287"/>
      <c r="G35" s="287"/>
      <c r="H35" s="287"/>
      <c r="I35" s="287"/>
      <c r="J35" s="287"/>
      <c r="K35" s="285"/>
    </row>
    <row r="36" s="1" customFormat="1" ht="15" customHeight="1">
      <c r="B36" s="288"/>
      <c r="C36" s="289"/>
      <c r="D36" s="287"/>
      <c r="E36" s="290" t="s">
        <v>115</v>
      </c>
      <c r="F36" s="287"/>
      <c r="G36" s="287" t="s">
        <v>856</v>
      </c>
      <c r="H36" s="287"/>
      <c r="I36" s="287"/>
      <c r="J36" s="287"/>
      <c r="K36" s="285"/>
    </row>
    <row r="37" s="1" customFormat="1" ht="30.75" customHeight="1">
      <c r="B37" s="288"/>
      <c r="C37" s="289"/>
      <c r="D37" s="287"/>
      <c r="E37" s="290" t="s">
        <v>857</v>
      </c>
      <c r="F37" s="287"/>
      <c r="G37" s="287" t="s">
        <v>858</v>
      </c>
      <c r="H37" s="287"/>
      <c r="I37" s="287"/>
      <c r="J37" s="287"/>
      <c r="K37" s="285"/>
    </row>
    <row r="38" s="1" customFormat="1" ht="15" customHeight="1">
      <c r="B38" s="288"/>
      <c r="C38" s="289"/>
      <c r="D38" s="287"/>
      <c r="E38" s="290" t="s">
        <v>56</v>
      </c>
      <c r="F38" s="287"/>
      <c r="G38" s="287" t="s">
        <v>859</v>
      </c>
      <c r="H38" s="287"/>
      <c r="I38" s="287"/>
      <c r="J38" s="287"/>
      <c r="K38" s="285"/>
    </row>
    <row r="39" s="1" customFormat="1" ht="15" customHeight="1">
      <c r="B39" s="288"/>
      <c r="C39" s="289"/>
      <c r="D39" s="287"/>
      <c r="E39" s="290" t="s">
        <v>57</v>
      </c>
      <c r="F39" s="287"/>
      <c r="G39" s="287" t="s">
        <v>860</v>
      </c>
      <c r="H39" s="287"/>
      <c r="I39" s="287"/>
      <c r="J39" s="287"/>
      <c r="K39" s="285"/>
    </row>
    <row r="40" s="1" customFormat="1" ht="15" customHeight="1">
      <c r="B40" s="288"/>
      <c r="C40" s="289"/>
      <c r="D40" s="287"/>
      <c r="E40" s="290" t="s">
        <v>116</v>
      </c>
      <c r="F40" s="287"/>
      <c r="G40" s="287" t="s">
        <v>861</v>
      </c>
      <c r="H40" s="287"/>
      <c r="I40" s="287"/>
      <c r="J40" s="287"/>
      <c r="K40" s="285"/>
    </row>
    <row r="41" s="1" customFormat="1" ht="15" customHeight="1">
      <c r="B41" s="288"/>
      <c r="C41" s="289"/>
      <c r="D41" s="287"/>
      <c r="E41" s="290" t="s">
        <v>117</v>
      </c>
      <c r="F41" s="287"/>
      <c r="G41" s="287" t="s">
        <v>862</v>
      </c>
      <c r="H41" s="287"/>
      <c r="I41" s="287"/>
      <c r="J41" s="287"/>
      <c r="K41" s="285"/>
    </row>
    <row r="42" s="1" customFormat="1" ht="15" customHeight="1">
      <c r="B42" s="288"/>
      <c r="C42" s="289"/>
      <c r="D42" s="287"/>
      <c r="E42" s="290" t="s">
        <v>863</v>
      </c>
      <c r="F42" s="287"/>
      <c r="G42" s="287" t="s">
        <v>864</v>
      </c>
      <c r="H42" s="287"/>
      <c r="I42" s="287"/>
      <c r="J42" s="287"/>
      <c r="K42" s="285"/>
    </row>
    <row r="43" s="1" customFormat="1" ht="15" customHeight="1">
      <c r="B43" s="288"/>
      <c r="C43" s="289"/>
      <c r="D43" s="287"/>
      <c r="E43" s="290"/>
      <c r="F43" s="287"/>
      <c r="G43" s="287" t="s">
        <v>865</v>
      </c>
      <c r="H43" s="287"/>
      <c r="I43" s="287"/>
      <c r="J43" s="287"/>
      <c r="K43" s="285"/>
    </row>
    <row r="44" s="1" customFormat="1" ht="15" customHeight="1">
      <c r="B44" s="288"/>
      <c r="C44" s="289"/>
      <c r="D44" s="287"/>
      <c r="E44" s="290" t="s">
        <v>866</v>
      </c>
      <c r="F44" s="287"/>
      <c r="G44" s="287" t="s">
        <v>867</v>
      </c>
      <c r="H44" s="287"/>
      <c r="I44" s="287"/>
      <c r="J44" s="287"/>
      <c r="K44" s="285"/>
    </row>
    <row r="45" s="1" customFormat="1" ht="15" customHeight="1">
      <c r="B45" s="288"/>
      <c r="C45" s="289"/>
      <c r="D45" s="287"/>
      <c r="E45" s="290" t="s">
        <v>119</v>
      </c>
      <c r="F45" s="287"/>
      <c r="G45" s="287" t="s">
        <v>868</v>
      </c>
      <c r="H45" s="287"/>
      <c r="I45" s="287"/>
      <c r="J45" s="287"/>
      <c r="K45" s="285"/>
    </row>
    <row r="46" s="1" customFormat="1" ht="12.75" customHeight="1">
      <c r="B46" s="288"/>
      <c r="C46" s="289"/>
      <c r="D46" s="287"/>
      <c r="E46" s="287"/>
      <c r="F46" s="287"/>
      <c r="G46" s="287"/>
      <c r="H46" s="287"/>
      <c r="I46" s="287"/>
      <c r="J46" s="287"/>
      <c r="K46" s="285"/>
    </row>
    <row r="47" s="1" customFormat="1" ht="15" customHeight="1">
      <c r="B47" s="288"/>
      <c r="C47" s="289"/>
      <c r="D47" s="287" t="s">
        <v>869</v>
      </c>
      <c r="E47" s="287"/>
      <c r="F47" s="287"/>
      <c r="G47" s="287"/>
      <c r="H47" s="287"/>
      <c r="I47" s="287"/>
      <c r="J47" s="287"/>
      <c r="K47" s="285"/>
    </row>
    <row r="48" s="1" customFormat="1" ht="15" customHeight="1">
      <c r="B48" s="288"/>
      <c r="C48" s="289"/>
      <c r="D48" s="289"/>
      <c r="E48" s="287" t="s">
        <v>870</v>
      </c>
      <c r="F48" s="287"/>
      <c r="G48" s="287"/>
      <c r="H48" s="287"/>
      <c r="I48" s="287"/>
      <c r="J48" s="287"/>
      <c r="K48" s="285"/>
    </row>
    <row r="49" s="1" customFormat="1" ht="15" customHeight="1">
      <c r="B49" s="288"/>
      <c r="C49" s="289"/>
      <c r="D49" s="289"/>
      <c r="E49" s="287" t="s">
        <v>871</v>
      </c>
      <c r="F49" s="287"/>
      <c r="G49" s="287"/>
      <c r="H49" s="287"/>
      <c r="I49" s="287"/>
      <c r="J49" s="287"/>
      <c r="K49" s="285"/>
    </row>
    <row r="50" s="1" customFormat="1" ht="15" customHeight="1">
      <c r="B50" s="288"/>
      <c r="C50" s="289"/>
      <c r="D50" s="289"/>
      <c r="E50" s="287" t="s">
        <v>872</v>
      </c>
      <c r="F50" s="287"/>
      <c r="G50" s="287"/>
      <c r="H50" s="287"/>
      <c r="I50" s="287"/>
      <c r="J50" s="287"/>
      <c r="K50" s="285"/>
    </row>
    <row r="51" s="1" customFormat="1" ht="15" customHeight="1">
      <c r="B51" s="288"/>
      <c r="C51" s="289"/>
      <c r="D51" s="287" t="s">
        <v>873</v>
      </c>
      <c r="E51" s="287"/>
      <c r="F51" s="287"/>
      <c r="G51" s="287"/>
      <c r="H51" s="287"/>
      <c r="I51" s="287"/>
      <c r="J51" s="287"/>
      <c r="K51" s="285"/>
    </row>
    <row r="52" s="1" customFormat="1" ht="25.5" customHeight="1">
      <c r="B52" s="283"/>
      <c r="C52" s="284" t="s">
        <v>874</v>
      </c>
      <c r="D52" s="284"/>
      <c r="E52" s="284"/>
      <c r="F52" s="284"/>
      <c r="G52" s="284"/>
      <c r="H52" s="284"/>
      <c r="I52" s="284"/>
      <c r="J52" s="284"/>
      <c r="K52" s="285"/>
    </row>
    <row r="53" s="1" customFormat="1" ht="5.25" customHeight="1">
      <c r="B53" s="283"/>
      <c r="C53" s="286"/>
      <c r="D53" s="286"/>
      <c r="E53" s="286"/>
      <c r="F53" s="286"/>
      <c r="G53" s="286"/>
      <c r="H53" s="286"/>
      <c r="I53" s="286"/>
      <c r="J53" s="286"/>
      <c r="K53" s="285"/>
    </row>
    <row r="54" s="1" customFormat="1" ht="15" customHeight="1">
      <c r="B54" s="283"/>
      <c r="C54" s="287" t="s">
        <v>875</v>
      </c>
      <c r="D54" s="287"/>
      <c r="E54" s="287"/>
      <c r="F54" s="287"/>
      <c r="G54" s="287"/>
      <c r="H54" s="287"/>
      <c r="I54" s="287"/>
      <c r="J54" s="287"/>
      <c r="K54" s="285"/>
    </row>
    <row r="55" s="1" customFormat="1" ht="15" customHeight="1">
      <c r="B55" s="283"/>
      <c r="C55" s="287" t="s">
        <v>876</v>
      </c>
      <c r="D55" s="287"/>
      <c r="E55" s="287"/>
      <c r="F55" s="287"/>
      <c r="G55" s="287"/>
      <c r="H55" s="287"/>
      <c r="I55" s="287"/>
      <c r="J55" s="287"/>
      <c r="K55" s="285"/>
    </row>
    <row r="56" s="1" customFormat="1" ht="12.75" customHeight="1">
      <c r="B56" s="283"/>
      <c r="C56" s="287"/>
      <c r="D56" s="287"/>
      <c r="E56" s="287"/>
      <c r="F56" s="287"/>
      <c r="G56" s="287"/>
      <c r="H56" s="287"/>
      <c r="I56" s="287"/>
      <c r="J56" s="287"/>
      <c r="K56" s="285"/>
    </row>
    <row r="57" s="1" customFormat="1" ht="15" customHeight="1">
      <c r="B57" s="283"/>
      <c r="C57" s="287" t="s">
        <v>877</v>
      </c>
      <c r="D57" s="287"/>
      <c r="E57" s="287"/>
      <c r="F57" s="287"/>
      <c r="G57" s="287"/>
      <c r="H57" s="287"/>
      <c r="I57" s="287"/>
      <c r="J57" s="287"/>
      <c r="K57" s="285"/>
    </row>
    <row r="58" s="1" customFormat="1" ht="15" customHeight="1">
      <c r="B58" s="283"/>
      <c r="C58" s="289"/>
      <c r="D58" s="287" t="s">
        <v>878</v>
      </c>
      <c r="E58" s="287"/>
      <c r="F58" s="287"/>
      <c r="G58" s="287"/>
      <c r="H58" s="287"/>
      <c r="I58" s="287"/>
      <c r="J58" s="287"/>
      <c r="K58" s="285"/>
    </row>
    <row r="59" s="1" customFormat="1" ht="15" customHeight="1">
      <c r="B59" s="283"/>
      <c r="C59" s="289"/>
      <c r="D59" s="287" t="s">
        <v>879</v>
      </c>
      <c r="E59" s="287"/>
      <c r="F59" s="287"/>
      <c r="G59" s="287"/>
      <c r="H59" s="287"/>
      <c r="I59" s="287"/>
      <c r="J59" s="287"/>
      <c r="K59" s="285"/>
    </row>
    <row r="60" s="1" customFormat="1" ht="15" customHeight="1">
      <c r="B60" s="283"/>
      <c r="C60" s="289"/>
      <c r="D60" s="287" t="s">
        <v>880</v>
      </c>
      <c r="E60" s="287"/>
      <c r="F60" s="287"/>
      <c r="G60" s="287"/>
      <c r="H60" s="287"/>
      <c r="I60" s="287"/>
      <c r="J60" s="287"/>
      <c r="K60" s="285"/>
    </row>
    <row r="61" s="1" customFormat="1" ht="15" customHeight="1">
      <c r="B61" s="283"/>
      <c r="C61" s="289"/>
      <c r="D61" s="287" t="s">
        <v>881</v>
      </c>
      <c r="E61" s="287"/>
      <c r="F61" s="287"/>
      <c r="G61" s="287"/>
      <c r="H61" s="287"/>
      <c r="I61" s="287"/>
      <c r="J61" s="287"/>
      <c r="K61" s="285"/>
    </row>
    <row r="62" s="1" customFormat="1" ht="15" customHeight="1">
      <c r="B62" s="283"/>
      <c r="C62" s="289"/>
      <c r="D62" s="292" t="s">
        <v>882</v>
      </c>
      <c r="E62" s="292"/>
      <c r="F62" s="292"/>
      <c r="G62" s="292"/>
      <c r="H62" s="292"/>
      <c r="I62" s="292"/>
      <c r="J62" s="292"/>
      <c r="K62" s="285"/>
    </row>
    <row r="63" s="1" customFormat="1" ht="15" customHeight="1">
      <c r="B63" s="283"/>
      <c r="C63" s="289"/>
      <c r="D63" s="287" t="s">
        <v>883</v>
      </c>
      <c r="E63" s="287"/>
      <c r="F63" s="287"/>
      <c r="G63" s="287"/>
      <c r="H63" s="287"/>
      <c r="I63" s="287"/>
      <c r="J63" s="287"/>
      <c r="K63" s="285"/>
    </row>
    <row r="64" s="1" customFormat="1" ht="12.75" customHeight="1">
      <c r="B64" s="283"/>
      <c r="C64" s="289"/>
      <c r="D64" s="289"/>
      <c r="E64" s="293"/>
      <c r="F64" s="289"/>
      <c r="G64" s="289"/>
      <c r="H64" s="289"/>
      <c r="I64" s="289"/>
      <c r="J64" s="289"/>
      <c r="K64" s="285"/>
    </row>
    <row r="65" s="1" customFormat="1" ht="15" customHeight="1">
      <c r="B65" s="283"/>
      <c r="C65" s="289"/>
      <c r="D65" s="287" t="s">
        <v>884</v>
      </c>
      <c r="E65" s="287"/>
      <c r="F65" s="287"/>
      <c r="G65" s="287"/>
      <c r="H65" s="287"/>
      <c r="I65" s="287"/>
      <c r="J65" s="287"/>
      <c r="K65" s="285"/>
    </row>
    <row r="66" s="1" customFormat="1" ht="15" customHeight="1">
      <c r="B66" s="283"/>
      <c r="C66" s="289"/>
      <c r="D66" s="292" t="s">
        <v>885</v>
      </c>
      <c r="E66" s="292"/>
      <c r="F66" s="292"/>
      <c r="G66" s="292"/>
      <c r="H66" s="292"/>
      <c r="I66" s="292"/>
      <c r="J66" s="292"/>
      <c r="K66" s="285"/>
    </row>
    <row r="67" s="1" customFormat="1" ht="15" customHeight="1">
      <c r="B67" s="283"/>
      <c r="C67" s="289"/>
      <c r="D67" s="287" t="s">
        <v>886</v>
      </c>
      <c r="E67" s="287"/>
      <c r="F67" s="287"/>
      <c r="G67" s="287"/>
      <c r="H67" s="287"/>
      <c r="I67" s="287"/>
      <c r="J67" s="287"/>
      <c r="K67" s="285"/>
    </row>
    <row r="68" s="1" customFormat="1" ht="15" customHeight="1">
      <c r="B68" s="283"/>
      <c r="C68" s="289"/>
      <c r="D68" s="287" t="s">
        <v>887</v>
      </c>
      <c r="E68" s="287"/>
      <c r="F68" s="287"/>
      <c r="G68" s="287"/>
      <c r="H68" s="287"/>
      <c r="I68" s="287"/>
      <c r="J68" s="287"/>
      <c r="K68" s="285"/>
    </row>
    <row r="69" s="1" customFormat="1" ht="15" customHeight="1">
      <c r="B69" s="283"/>
      <c r="C69" s="289"/>
      <c r="D69" s="287" t="s">
        <v>888</v>
      </c>
      <c r="E69" s="287"/>
      <c r="F69" s="287"/>
      <c r="G69" s="287"/>
      <c r="H69" s="287"/>
      <c r="I69" s="287"/>
      <c r="J69" s="287"/>
      <c r="K69" s="285"/>
    </row>
    <row r="70" s="1" customFormat="1" ht="15" customHeight="1">
      <c r="B70" s="283"/>
      <c r="C70" s="289"/>
      <c r="D70" s="287" t="s">
        <v>889</v>
      </c>
      <c r="E70" s="287"/>
      <c r="F70" s="287"/>
      <c r="G70" s="287"/>
      <c r="H70" s="287"/>
      <c r="I70" s="287"/>
      <c r="J70" s="287"/>
      <c r="K70" s="285"/>
    </row>
    <row r="71" s="1" customFormat="1" ht="12.75" customHeight="1">
      <c r="B71" s="294"/>
      <c r="C71" s="295"/>
      <c r="D71" s="295"/>
      <c r="E71" s="295"/>
      <c r="F71" s="295"/>
      <c r="G71" s="295"/>
      <c r="H71" s="295"/>
      <c r="I71" s="295"/>
      <c r="J71" s="295"/>
      <c r="K71" s="296"/>
    </row>
    <row r="72" s="1" customFormat="1" ht="18.75" customHeight="1">
      <c r="B72" s="297"/>
      <c r="C72" s="297"/>
      <c r="D72" s="297"/>
      <c r="E72" s="297"/>
      <c r="F72" s="297"/>
      <c r="G72" s="297"/>
      <c r="H72" s="297"/>
      <c r="I72" s="297"/>
      <c r="J72" s="297"/>
      <c r="K72" s="298"/>
    </row>
    <row r="73" s="1" customFormat="1" ht="18.75" customHeight="1">
      <c r="B73" s="298"/>
      <c r="C73" s="298"/>
      <c r="D73" s="298"/>
      <c r="E73" s="298"/>
      <c r="F73" s="298"/>
      <c r="G73" s="298"/>
      <c r="H73" s="298"/>
      <c r="I73" s="298"/>
      <c r="J73" s="298"/>
      <c r="K73" s="298"/>
    </row>
    <row r="74" s="1" customFormat="1" ht="7.5" customHeight="1">
      <c r="B74" s="299"/>
      <c r="C74" s="300"/>
      <c r="D74" s="300"/>
      <c r="E74" s="300"/>
      <c r="F74" s="300"/>
      <c r="G74" s="300"/>
      <c r="H74" s="300"/>
      <c r="I74" s="300"/>
      <c r="J74" s="300"/>
      <c r="K74" s="301"/>
    </row>
    <row r="75" s="1" customFormat="1" ht="45" customHeight="1">
      <c r="B75" s="302"/>
      <c r="C75" s="303" t="s">
        <v>890</v>
      </c>
      <c r="D75" s="303"/>
      <c r="E75" s="303"/>
      <c r="F75" s="303"/>
      <c r="G75" s="303"/>
      <c r="H75" s="303"/>
      <c r="I75" s="303"/>
      <c r="J75" s="303"/>
      <c r="K75" s="304"/>
    </row>
    <row r="76" s="1" customFormat="1" ht="17.25" customHeight="1">
      <c r="B76" s="302"/>
      <c r="C76" s="305" t="s">
        <v>891</v>
      </c>
      <c r="D76" s="305"/>
      <c r="E76" s="305"/>
      <c r="F76" s="305" t="s">
        <v>892</v>
      </c>
      <c r="G76" s="306"/>
      <c r="H76" s="305" t="s">
        <v>57</v>
      </c>
      <c r="I76" s="305" t="s">
        <v>60</v>
      </c>
      <c r="J76" s="305" t="s">
        <v>893</v>
      </c>
      <c r="K76" s="304"/>
    </row>
    <row r="77" s="1" customFormat="1" ht="17.25" customHeight="1">
      <c r="B77" s="302"/>
      <c r="C77" s="307" t="s">
        <v>894</v>
      </c>
      <c r="D77" s="307"/>
      <c r="E77" s="307"/>
      <c r="F77" s="308" t="s">
        <v>895</v>
      </c>
      <c r="G77" s="309"/>
      <c r="H77" s="307"/>
      <c r="I77" s="307"/>
      <c r="J77" s="307" t="s">
        <v>896</v>
      </c>
      <c r="K77" s="304"/>
    </row>
    <row r="78" s="1" customFormat="1" ht="5.25" customHeight="1">
      <c r="B78" s="302"/>
      <c r="C78" s="310"/>
      <c r="D78" s="310"/>
      <c r="E78" s="310"/>
      <c r="F78" s="310"/>
      <c r="G78" s="311"/>
      <c r="H78" s="310"/>
      <c r="I78" s="310"/>
      <c r="J78" s="310"/>
      <c r="K78" s="304"/>
    </row>
    <row r="79" s="1" customFormat="1" ht="15" customHeight="1">
      <c r="B79" s="302"/>
      <c r="C79" s="290" t="s">
        <v>56</v>
      </c>
      <c r="D79" s="312"/>
      <c r="E79" s="312"/>
      <c r="F79" s="313" t="s">
        <v>897</v>
      </c>
      <c r="G79" s="314"/>
      <c r="H79" s="290" t="s">
        <v>898</v>
      </c>
      <c r="I79" s="290" t="s">
        <v>899</v>
      </c>
      <c r="J79" s="290">
        <v>20</v>
      </c>
      <c r="K79" s="304"/>
    </row>
    <row r="80" s="1" customFormat="1" ht="15" customHeight="1">
      <c r="B80" s="302"/>
      <c r="C80" s="290" t="s">
        <v>900</v>
      </c>
      <c r="D80" s="290"/>
      <c r="E80" s="290"/>
      <c r="F80" s="313" t="s">
        <v>897</v>
      </c>
      <c r="G80" s="314"/>
      <c r="H80" s="290" t="s">
        <v>901</v>
      </c>
      <c r="I80" s="290" t="s">
        <v>899</v>
      </c>
      <c r="J80" s="290">
        <v>120</v>
      </c>
      <c r="K80" s="304"/>
    </row>
    <row r="81" s="1" customFormat="1" ht="15" customHeight="1">
      <c r="B81" s="315"/>
      <c r="C81" s="290" t="s">
        <v>902</v>
      </c>
      <c r="D81" s="290"/>
      <c r="E81" s="290"/>
      <c r="F81" s="313" t="s">
        <v>903</v>
      </c>
      <c r="G81" s="314"/>
      <c r="H81" s="290" t="s">
        <v>904</v>
      </c>
      <c r="I81" s="290" t="s">
        <v>899</v>
      </c>
      <c r="J81" s="290">
        <v>50</v>
      </c>
      <c r="K81" s="304"/>
    </row>
    <row r="82" s="1" customFormat="1" ht="15" customHeight="1">
      <c r="B82" s="315"/>
      <c r="C82" s="290" t="s">
        <v>905</v>
      </c>
      <c r="D82" s="290"/>
      <c r="E82" s="290"/>
      <c r="F82" s="313" t="s">
        <v>897</v>
      </c>
      <c r="G82" s="314"/>
      <c r="H82" s="290" t="s">
        <v>906</v>
      </c>
      <c r="I82" s="290" t="s">
        <v>907</v>
      </c>
      <c r="J82" s="290"/>
      <c r="K82" s="304"/>
    </row>
    <row r="83" s="1" customFormat="1" ht="15" customHeight="1">
      <c r="B83" s="315"/>
      <c r="C83" s="316" t="s">
        <v>908</v>
      </c>
      <c r="D83" s="316"/>
      <c r="E83" s="316"/>
      <c r="F83" s="317" t="s">
        <v>903</v>
      </c>
      <c r="G83" s="316"/>
      <c r="H83" s="316" t="s">
        <v>909</v>
      </c>
      <c r="I83" s="316" t="s">
        <v>899</v>
      </c>
      <c r="J83" s="316">
        <v>15</v>
      </c>
      <c r="K83" s="304"/>
    </row>
    <row r="84" s="1" customFormat="1" ht="15" customHeight="1">
      <c r="B84" s="315"/>
      <c r="C84" s="316" t="s">
        <v>910</v>
      </c>
      <c r="D84" s="316"/>
      <c r="E84" s="316"/>
      <c r="F84" s="317" t="s">
        <v>903</v>
      </c>
      <c r="G84" s="316"/>
      <c r="H84" s="316" t="s">
        <v>911</v>
      </c>
      <c r="I84" s="316" t="s">
        <v>899</v>
      </c>
      <c r="J84" s="316">
        <v>15</v>
      </c>
      <c r="K84" s="304"/>
    </row>
    <row r="85" s="1" customFormat="1" ht="15" customHeight="1">
      <c r="B85" s="315"/>
      <c r="C85" s="316" t="s">
        <v>912</v>
      </c>
      <c r="D85" s="316"/>
      <c r="E85" s="316"/>
      <c r="F85" s="317" t="s">
        <v>903</v>
      </c>
      <c r="G85" s="316"/>
      <c r="H85" s="316" t="s">
        <v>913</v>
      </c>
      <c r="I85" s="316" t="s">
        <v>899</v>
      </c>
      <c r="J85" s="316">
        <v>20</v>
      </c>
      <c r="K85" s="304"/>
    </row>
    <row r="86" s="1" customFormat="1" ht="15" customHeight="1">
      <c r="B86" s="315"/>
      <c r="C86" s="316" t="s">
        <v>914</v>
      </c>
      <c r="D86" s="316"/>
      <c r="E86" s="316"/>
      <c r="F86" s="317" t="s">
        <v>903</v>
      </c>
      <c r="G86" s="316"/>
      <c r="H86" s="316" t="s">
        <v>915</v>
      </c>
      <c r="I86" s="316" t="s">
        <v>899</v>
      </c>
      <c r="J86" s="316">
        <v>20</v>
      </c>
      <c r="K86" s="304"/>
    </row>
    <row r="87" s="1" customFormat="1" ht="15" customHeight="1">
      <c r="B87" s="315"/>
      <c r="C87" s="290" t="s">
        <v>916</v>
      </c>
      <c r="D87" s="290"/>
      <c r="E87" s="290"/>
      <c r="F87" s="313" t="s">
        <v>903</v>
      </c>
      <c r="G87" s="314"/>
      <c r="H87" s="290" t="s">
        <v>917</v>
      </c>
      <c r="I87" s="290" t="s">
        <v>899</v>
      </c>
      <c r="J87" s="290">
        <v>50</v>
      </c>
      <c r="K87" s="304"/>
    </row>
    <row r="88" s="1" customFormat="1" ht="15" customHeight="1">
      <c r="B88" s="315"/>
      <c r="C88" s="290" t="s">
        <v>918</v>
      </c>
      <c r="D88" s="290"/>
      <c r="E88" s="290"/>
      <c r="F88" s="313" t="s">
        <v>903</v>
      </c>
      <c r="G88" s="314"/>
      <c r="H88" s="290" t="s">
        <v>919</v>
      </c>
      <c r="I88" s="290" t="s">
        <v>899</v>
      </c>
      <c r="J88" s="290">
        <v>20</v>
      </c>
      <c r="K88" s="304"/>
    </row>
    <row r="89" s="1" customFormat="1" ht="15" customHeight="1">
      <c r="B89" s="315"/>
      <c r="C89" s="290" t="s">
        <v>920</v>
      </c>
      <c r="D89" s="290"/>
      <c r="E89" s="290"/>
      <c r="F89" s="313" t="s">
        <v>903</v>
      </c>
      <c r="G89" s="314"/>
      <c r="H89" s="290" t="s">
        <v>921</v>
      </c>
      <c r="I89" s="290" t="s">
        <v>899</v>
      </c>
      <c r="J89" s="290">
        <v>20</v>
      </c>
      <c r="K89" s="304"/>
    </row>
    <row r="90" s="1" customFormat="1" ht="15" customHeight="1">
      <c r="B90" s="315"/>
      <c r="C90" s="290" t="s">
        <v>922</v>
      </c>
      <c r="D90" s="290"/>
      <c r="E90" s="290"/>
      <c r="F90" s="313" t="s">
        <v>903</v>
      </c>
      <c r="G90" s="314"/>
      <c r="H90" s="290" t="s">
        <v>923</v>
      </c>
      <c r="I90" s="290" t="s">
        <v>899</v>
      </c>
      <c r="J90" s="290">
        <v>50</v>
      </c>
      <c r="K90" s="304"/>
    </row>
    <row r="91" s="1" customFormat="1" ht="15" customHeight="1">
      <c r="B91" s="315"/>
      <c r="C91" s="290" t="s">
        <v>924</v>
      </c>
      <c r="D91" s="290"/>
      <c r="E91" s="290"/>
      <c r="F91" s="313" t="s">
        <v>903</v>
      </c>
      <c r="G91" s="314"/>
      <c r="H91" s="290" t="s">
        <v>924</v>
      </c>
      <c r="I91" s="290" t="s">
        <v>899</v>
      </c>
      <c r="J91" s="290">
        <v>50</v>
      </c>
      <c r="K91" s="304"/>
    </row>
    <row r="92" s="1" customFormat="1" ht="15" customHeight="1">
      <c r="B92" s="315"/>
      <c r="C92" s="290" t="s">
        <v>925</v>
      </c>
      <c r="D92" s="290"/>
      <c r="E92" s="290"/>
      <c r="F92" s="313" t="s">
        <v>903</v>
      </c>
      <c r="G92" s="314"/>
      <c r="H92" s="290" t="s">
        <v>926</v>
      </c>
      <c r="I92" s="290" t="s">
        <v>899</v>
      </c>
      <c r="J92" s="290">
        <v>255</v>
      </c>
      <c r="K92" s="304"/>
    </row>
    <row r="93" s="1" customFormat="1" ht="15" customHeight="1">
      <c r="B93" s="315"/>
      <c r="C93" s="290" t="s">
        <v>927</v>
      </c>
      <c r="D93" s="290"/>
      <c r="E93" s="290"/>
      <c r="F93" s="313" t="s">
        <v>897</v>
      </c>
      <c r="G93" s="314"/>
      <c r="H93" s="290" t="s">
        <v>928</v>
      </c>
      <c r="I93" s="290" t="s">
        <v>929</v>
      </c>
      <c r="J93" s="290"/>
      <c r="K93" s="304"/>
    </row>
    <row r="94" s="1" customFormat="1" ht="15" customHeight="1">
      <c r="B94" s="315"/>
      <c r="C94" s="290" t="s">
        <v>930</v>
      </c>
      <c r="D94" s="290"/>
      <c r="E94" s="290"/>
      <c r="F94" s="313" t="s">
        <v>897</v>
      </c>
      <c r="G94" s="314"/>
      <c r="H94" s="290" t="s">
        <v>931</v>
      </c>
      <c r="I94" s="290" t="s">
        <v>932</v>
      </c>
      <c r="J94" s="290"/>
      <c r="K94" s="304"/>
    </row>
    <row r="95" s="1" customFormat="1" ht="15" customHeight="1">
      <c r="B95" s="315"/>
      <c r="C95" s="290" t="s">
        <v>933</v>
      </c>
      <c r="D95" s="290"/>
      <c r="E95" s="290"/>
      <c r="F95" s="313" t="s">
        <v>897</v>
      </c>
      <c r="G95" s="314"/>
      <c r="H95" s="290" t="s">
        <v>933</v>
      </c>
      <c r="I95" s="290" t="s">
        <v>932</v>
      </c>
      <c r="J95" s="290"/>
      <c r="K95" s="304"/>
    </row>
    <row r="96" s="1" customFormat="1" ht="15" customHeight="1">
      <c r="B96" s="315"/>
      <c r="C96" s="290" t="s">
        <v>41</v>
      </c>
      <c r="D96" s="290"/>
      <c r="E96" s="290"/>
      <c r="F96" s="313" t="s">
        <v>897</v>
      </c>
      <c r="G96" s="314"/>
      <c r="H96" s="290" t="s">
        <v>934</v>
      </c>
      <c r="I96" s="290" t="s">
        <v>932</v>
      </c>
      <c r="J96" s="290"/>
      <c r="K96" s="304"/>
    </row>
    <row r="97" s="1" customFormat="1" ht="15" customHeight="1">
      <c r="B97" s="315"/>
      <c r="C97" s="290" t="s">
        <v>51</v>
      </c>
      <c r="D97" s="290"/>
      <c r="E97" s="290"/>
      <c r="F97" s="313" t="s">
        <v>897</v>
      </c>
      <c r="G97" s="314"/>
      <c r="H97" s="290" t="s">
        <v>935</v>
      </c>
      <c r="I97" s="290" t="s">
        <v>932</v>
      </c>
      <c r="J97" s="290"/>
      <c r="K97" s="304"/>
    </row>
    <row r="98" s="1" customFormat="1" ht="15" customHeight="1">
      <c r="B98" s="318"/>
      <c r="C98" s="319"/>
      <c r="D98" s="319"/>
      <c r="E98" s="319"/>
      <c r="F98" s="319"/>
      <c r="G98" s="319"/>
      <c r="H98" s="319"/>
      <c r="I98" s="319"/>
      <c r="J98" s="319"/>
      <c r="K98" s="320"/>
    </row>
    <row r="99" s="1" customFormat="1" ht="18.75" customHeight="1">
      <c r="B99" s="321"/>
      <c r="C99" s="322"/>
      <c r="D99" s="322"/>
      <c r="E99" s="322"/>
      <c r="F99" s="322"/>
      <c r="G99" s="322"/>
      <c r="H99" s="322"/>
      <c r="I99" s="322"/>
      <c r="J99" s="322"/>
      <c r="K99" s="321"/>
    </row>
    <row r="100" s="1" customFormat="1" ht="18.75" customHeight="1">
      <c r="B100" s="298"/>
      <c r="C100" s="298"/>
      <c r="D100" s="298"/>
      <c r="E100" s="298"/>
      <c r="F100" s="298"/>
      <c r="G100" s="298"/>
      <c r="H100" s="298"/>
      <c r="I100" s="298"/>
      <c r="J100" s="298"/>
      <c r="K100" s="298"/>
    </row>
    <row r="101" s="1" customFormat="1" ht="7.5" customHeight="1">
      <c r="B101" s="299"/>
      <c r="C101" s="300"/>
      <c r="D101" s="300"/>
      <c r="E101" s="300"/>
      <c r="F101" s="300"/>
      <c r="G101" s="300"/>
      <c r="H101" s="300"/>
      <c r="I101" s="300"/>
      <c r="J101" s="300"/>
      <c r="K101" s="301"/>
    </row>
    <row r="102" s="1" customFormat="1" ht="45" customHeight="1">
      <c r="B102" s="302"/>
      <c r="C102" s="303" t="s">
        <v>936</v>
      </c>
      <c r="D102" s="303"/>
      <c r="E102" s="303"/>
      <c r="F102" s="303"/>
      <c r="G102" s="303"/>
      <c r="H102" s="303"/>
      <c r="I102" s="303"/>
      <c r="J102" s="303"/>
      <c r="K102" s="304"/>
    </row>
    <row r="103" s="1" customFormat="1" ht="17.25" customHeight="1">
      <c r="B103" s="302"/>
      <c r="C103" s="305" t="s">
        <v>891</v>
      </c>
      <c r="D103" s="305"/>
      <c r="E103" s="305"/>
      <c r="F103" s="305" t="s">
        <v>892</v>
      </c>
      <c r="G103" s="306"/>
      <c r="H103" s="305" t="s">
        <v>57</v>
      </c>
      <c r="I103" s="305" t="s">
        <v>60</v>
      </c>
      <c r="J103" s="305" t="s">
        <v>893</v>
      </c>
      <c r="K103" s="304"/>
    </row>
    <row r="104" s="1" customFormat="1" ht="17.25" customHeight="1">
      <c r="B104" s="302"/>
      <c r="C104" s="307" t="s">
        <v>894</v>
      </c>
      <c r="D104" s="307"/>
      <c r="E104" s="307"/>
      <c r="F104" s="308" t="s">
        <v>895</v>
      </c>
      <c r="G104" s="309"/>
      <c r="H104" s="307"/>
      <c r="I104" s="307"/>
      <c r="J104" s="307" t="s">
        <v>896</v>
      </c>
      <c r="K104" s="304"/>
    </row>
    <row r="105" s="1" customFormat="1" ht="5.25" customHeight="1">
      <c r="B105" s="302"/>
      <c r="C105" s="305"/>
      <c r="D105" s="305"/>
      <c r="E105" s="305"/>
      <c r="F105" s="305"/>
      <c r="G105" s="323"/>
      <c r="H105" s="305"/>
      <c r="I105" s="305"/>
      <c r="J105" s="305"/>
      <c r="K105" s="304"/>
    </row>
    <row r="106" s="1" customFormat="1" ht="15" customHeight="1">
      <c r="B106" s="302"/>
      <c r="C106" s="290" t="s">
        <v>56</v>
      </c>
      <c r="D106" s="312"/>
      <c r="E106" s="312"/>
      <c r="F106" s="313" t="s">
        <v>897</v>
      </c>
      <c r="G106" s="290"/>
      <c r="H106" s="290" t="s">
        <v>937</v>
      </c>
      <c r="I106" s="290" t="s">
        <v>899</v>
      </c>
      <c r="J106" s="290">
        <v>20</v>
      </c>
      <c r="K106" s="304"/>
    </row>
    <row r="107" s="1" customFormat="1" ht="15" customHeight="1">
      <c r="B107" s="302"/>
      <c r="C107" s="290" t="s">
        <v>900</v>
      </c>
      <c r="D107" s="290"/>
      <c r="E107" s="290"/>
      <c r="F107" s="313" t="s">
        <v>897</v>
      </c>
      <c r="G107" s="290"/>
      <c r="H107" s="290" t="s">
        <v>937</v>
      </c>
      <c r="I107" s="290" t="s">
        <v>899</v>
      </c>
      <c r="J107" s="290">
        <v>120</v>
      </c>
      <c r="K107" s="304"/>
    </row>
    <row r="108" s="1" customFormat="1" ht="15" customHeight="1">
      <c r="B108" s="315"/>
      <c r="C108" s="290" t="s">
        <v>902</v>
      </c>
      <c r="D108" s="290"/>
      <c r="E108" s="290"/>
      <c r="F108" s="313" t="s">
        <v>903</v>
      </c>
      <c r="G108" s="290"/>
      <c r="H108" s="290" t="s">
        <v>937</v>
      </c>
      <c r="I108" s="290" t="s">
        <v>899</v>
      </c>
      <c r="J108" s="290">
        <v>50</v>
      </c>
      <c r="K108" s="304"/>
    </row>
    <row r="109" s="1" customFormat="1" ht="15" customHeight="1">
      <c r="B109" s="315"/>
      <c r="C109" s="290" t="s">
        <v>905</v>
      </c>
      <c r="D109" s="290"/>
      <c r="E109" s="290"/>
      <c r="F109" s="313" t="s">
        <v>897</v>
      </c>
      <c r="G109" s="290"/>
      <c r="H109" s="290" t="s">
        <v>937</v>
      </c>
      <c r="I109" s="290" t="s">
        <v>907</v>
      </c>
      <c r="J109" s="290"/>
      <c r="K109" s="304"/>
    </row>
    <row r="110" s="1" customFormat="1" ht="15" customHeight="1">
      <c r="B110" s="315"/>
      <c r="C110" s="290" t="s">
        <v>916</v>
      </c>
      <c r="D110" s="290"/>
      <c r="E110" s="290"/>
      <c r="F110" s="313" t="s">
        <v>903</v>
      </c>
      <c r="G110" s="290"/>
      <c r="H110" s="290" t="s">
        <v>937</v>
      </c>
      <c r="I110" s="290" t="s">
        <v>899</v>
      </c>
      <c r="J110" s="290">
        <v>50</v>
      </c>
      <c r="K110" s="304"/>
    </row>
    <row r="111" s="1" customFormat="1" ht="15" customHeight="1">
      <c r="B111" s="315"/>
      <c r="C111" s="290" t="s">
        <v>924</v>
      </c>
      <c r="D111" s="290"/>
      <c r="E111" s="290"/>
      <c r="F111" s="313" t="s">
        <v>903</v>
      </c>
      <c r="G111" s="290"/>
      <c r="H111" s="290" t="s">
        <v>937</v>
      </c>
      <c r="I111" s="290" t="s">
        <v>899</v>
      </c>
      <c r="J111" s="290">
        <v>50</v>
      </c>
      <c r="K111" s="304"/>
    </row>
    <row r="112" s="1" customFormat="1" ht="15" customHeight="1">
      <c r="B112" s="315"/>
      <c r="C112" s="290" t="s">
        <v>922</v>
      </c>
      <c r="D112" s="290"/>
      <c r="E112" s="290"/>
      <c r="F112" s="313" t="s">
        <v>903</v>
      </c>
      <c r="G112" s="290"/>
      <c r="H112" s="290" t="s">
        <v>937</v>
      </c>
      <c r="I112" s="290" t="s">
        <v>899</v>
      </c>
      <c r="J112" s="290">
        <v>50</v>
      </c>
      <c r="K112" s="304"/>
    </row>
    <row r="113" s="1" customFormat="1" ht="15" customHeight="1">
      <c r="B113" s="315"/>
      <c r="C113" s="290" t="s">
        <v>56</v>
      </c>
      <c r="D113" s="290"/>
      <c r="E113" s="290"/>
      <c r="F113" s="313" t="s">
        <v>897</v>
      </c>
      <c r="G113" s="290"/>
      <c r="H113" s="290" t="s">
        <v>938</v>
      </c>
      <c r="I113" s="290" t="s">
        <v>899</v>
      </c>
      <c r="J113" s="290">
        <v>20</v>
      </c>
      <c r="K113" s="304"/>
    </row>
    <row r="114" s="1" customFormat="1" ht="15" customHeight="1">
      <c r="B114" s="315"/>
      <c r="C114" s="290" t="s">
        <v>939</v>
      </c>
      <c r="D114" s="290"/>
      <c r="E114" s="290"/>
      <c r="F114" s="313" t="s">
        <v>897</v>
      </c>
      <c r="G114" s="290"/>
      <c r="H114" s="290" t="s">
        <v>940</v>
      </c>
      <c r="I114" s="290" t="s">
        <v>899</v>
      </c>
      <c r="J114" s="290">
        <v>120</v>
      </c>
      <c r="K114" s="304"/>
    </row>
    <row r="115" s="1" customFormat="1" ht="15" customHeight="1">
      <c r="B115" s="315"/>
      <c r="C115" s="290" t="s">
        <v>41</v>
      </c>
      <c r="D115" s="290"/>
      <c r="E115" s="290"/>
      <c r="F115" s="313" t="s">
        <v>897</v>
      </c>
      <c r="G115" s="290"/>
      <c r="H115" s="290" t="s">
        <v>941</v>
      </c>
      <c r="I115" s="290" t="s">
        <v>932</v>
      </c>
      <c r="J115" s="290"/>
      <c r="K115" s="304"/>
    </row>
    <row r="116" s="1" customFormat="1" ht="15" customHeight="1">
      <c r="B116" s="315"/>
      <c r="C116" s="290" t="s">
        <v>51</v>
      </c>
      <c r="D116" s="290"/>
      <c r="E116" s="290"/>
      <c r="F116" s="313" t="s">
        <v>897</v>
      </c>
      <c r="G116" s="290"/>
      <c r="H116" s="290" t="s">
        <v>942</v>
      </c>
      <c r="I116" s="290" t="s">
        <v>932</v>
      </c>
      <c r="J116" s="290"/>
      <c r="K116" s="304"/>
    </row>
    <row r="117" s="1" customFormat="1" ht="15" customHeight="1">
      <c r="B117" s="315"/>
      <c r="C117" s="290" t="s">
        <v>60</v>
      </c>
      <c r="D117" s="290"/>
      <c r="E117" s="290"/>
      <c r="F117" s="313" t="s">
        <v>897</v>
      </c>
      <c r="G117" s="290"/>
      <c r="H117" s="290" t="s">
        <v>943</v>
      </c>
      <c r="I117" s="290" t="s">
        <v>944</v>
      </c>
      <c r="J117" s="290"/>
      <c r="K117" s="304"/>
    </row>
    <row r="118" s="1" customFormat="1" ht="15" customHeight="1">
      <c r="B118" s="318"/>
      <c r="C118" s="324"/>
      <c r="D118" s="324"/>
      <c r="E118" s="324"/>
      <c r="F118" s="324"/>
      <c r="G118" s="324"/>
      <c r="H118" s="324"/>
      <c r="I118" s="324"/>
      <c r="J118" s="324"/>
      <c r="K118" s="320"/>
    </row>
    <row r="119" s="1" customFormat="1" ht="18.75" customHeight="1">
      <c r="B119" s="325"/>
      <c r="C119" s="326"/>
      <c r="D119" s="326"/>
      <c r="E119" s="326"/>
      <c r="F119" s="327"/>
      <c r="G119" s="326"/>
      <c r="H119" s="326"/>
      <c r="I119" s="326"/>
      <c r="J119" s="326"/>
      <c r="K119" s="325"/>
    </row>
    <row r="120" s="1" customFormat="1" ht="18.75" customHeight="1">
      <c r="B120" s="298"/>
      <c r="C120" s="298"/>
      <c r="D120" s="298"/>
      <c r="E120" s="298"/>
      <c r="F120" s="298"/>
      <c r="G120" s="298"/>
      <c r="H120" s="298"/>
      <c r="I120" s="298"/>
      <c r="J120" s="298"/>
      <c r="K120" s="298"/>
    </row>
    <row r="121" s="1" customFormat="1" ht="7.5" customHeight="1">
      <c r="B121" s="328"/>
      <c r="C121" s="329"/>
      <c r="D121" s="329"/>
      <c r="E121" s="329"/>
      <c r="F121" s="329"/>
      <c r="G121" s="329"/>
      <c r="H121" s="329"/>
      <c r="I121" s="329"/>
      <c r="J121" s="329"/>
      <c r="K121" s="330"/>
    </row>
    <row r="122" s="1" customFormat="1" ht="45" customHeight="1">
      <c r="B122" s="331"/>
      <c r="C122" s="281" t="s">
        <v>945</v>
      </c>
      <c r="D122" s="281"/>
      <c r="E122" s="281"/>
      <c r="F122" s="281"/>
      <c r="G122" s="281"/>
      <c r="H122" s="281"/>
      <c r="I122" s="281"/>
      <c r="J122" s="281"/>
      <c r="K122" s="332"/>
    </row>
    <row r="123" s="1" customFormat="1" ht="17.25" customHeight="1">
      <c r="B123" s="333"/>
      <c r="C123" s="305" t="s">
        <v>891</v>
      </c>
      <c r="D123" s="305"/>
      <c r="E123" s="305"/>
      <c r="F123" s="305" t="s">
        <v>892</v>
      </c>
      <c r="G123" s="306"/>
      <c r="H123" s="305" t="s">
        <v>57</v>
      </c>
      <c r="I123" s="305" t="s">
        <v>60</v>
      </c>
      <c r="J123" s="305" t="s">
        <v>893</v>
      </c>
      <c r="K123" s="334"/>
    </row>
    <row r="124" s="1" customFormat="1" ht="17.25" customHeight="1">
      <c r="B124" s="333"/>
      <c r="C124" s="307" t="s">
        <v>894</v>
      </c>
      <c r="D124" s="307"/>
      <c r="E124" s="307"/>
      <c r="F124" s="308" t="s">
        <v>895</v>
      </c>
      <c r="G124" s="309"/>
      <c r="H124" s="307"/>
      <c r="I124" s="307"/>
      <c r="J124" s="307" t="s">
        <v>896</v>
      </c>
      <c r="K124" s="334"/>
    </row>
    <row r="125" s="1" customFormat="1" ht="5.25" customHeight="1">
      <c r="B125" s="335"/>
      <c r="C125" s="310"/>
      <c r="D125" s="310"/>
      <c r="E125" s="310"/>
      <c r="F125" s="310"/>
      <c r="G125" s="336"/>
      <c r="H125" s="310"/>
      <c r="I125" s="310"/>
      <c r="J125" s="310"/>
      <c r="K125" s="337"/>
    </row>
    <row r="126" s="1" customFormat="1" ht="15" customHeight="1">
      <c r="B126" s="335"/>
      <c r="C126" s="290" t="s">
        <v>900</v>
      </c>
      <c r="D126" s="312"/>
      <c r="E126" s="312"/>
      <c r="F126" s="313" t="s">
        <v>897</v>
      </c>
      <c r="G126" s="290"/>
      <c r="H126" s="290" t="s">
        <v>937</v>
      </c>
      <c r="I126" s="290" t="s">
        <v>899</v>
      </c>
      <c r="J126" s="290">
        <v>120</v>
      </c>
      <c r="K126" s="338"/>
    </row>
    <row r="127" s="1" customFormat="1" ht="15" customHeight="1">
      <c r="B127" s="335"/>
      <c r="C127" s="290" t="s">
        <v>946</v>
      </c>
      <c r="D127" s="290"/>
      <c r="E127" s="290"/>
      <c r="F127" s="313" t="s">
        <v>897</v>
      </c>
      <c r="G127" s="290"/>
      <c r="H127" s="290" t="s">
        <v>947</v>
      </c>
      <c r="I127" s="290" t="s">
        <v>899</v>
      </c>
      <c r="J127" s="290" t="s">
        <v>948</v>
      </c>
      <c r="K127" s="338"/>
    </row>
    <row r="128" s="1" customFormat="1" ht="15" customHeight="1">
      <c r="B128" s="335"/>
      <c r="C128" s="290" t="s">
        <v>845</v>
      </c>
      <c r="D128" s="290"/>
      <c r="E128" s="290"/>
      <c r="F128" s="313" t="s">
        <v>897</v>
      </c>
      <c r="G128" s="290"/>
      <c r="H128" s="290" t="s">
        <v>949</v>
      </c>
      <c r="I128" s="290" t="s">
        <v>899</v>
      </c>
      <c r="J128" s="290" t="s">
        <v>948</v>
      </c>
      <c r="K128" s="338"/>
    </row>
    <row r="129" s="1" customFormat="1" ht="15" customHeight="1">
      <c r="B129" s="335"/>
      <c r="C129" s="290" t="s">
        <v>908</v>
      </c>
      <c r="D129" s="290"/>
      <c r="E129" s="290"/>
      <c r="F129" s="313" t="s">
        <v>903</v>
      </c>
      <c r="G129" s="290"/>
      <c r="H129" s="290" t="s">
        <v>909</v>
      </c>
      <c r="I129" s="290" t="s">
        <v>899</v>
      </c>
      <c r="J129" s="290">
        <v>15</v>
      </c>
      <c r="K129" s="338"/>
    </row>
    <row r="130" s="1" customFormat="1" ht="15" customHeight="1">
      <c r="B130" s="335"/>
      <c r="C130" s="316" t="s">
        <v>910</v>
      </c>
      <c r="D130" s="316"/>
      <c r="E130" s="316"/>
      <c r="F130" s="317" t="s">
        <v>903</v>
      </c>
      <c r="G130" s="316"/>
      <c r="H130" s="316" t="s">
        <v>911</v>
      </c>
      <c r="I130" s="316" t="s">
        <v>899</v>
      </c>
      <c r="J130" s="316">
        <v>15</v>
      </c>
      <c r="K130" s="338"/>
    </row>
    <row r="131" s="1" customFormat="1" ht="15" customHeight="1">
      <c r="B131" s="335"/>
      <c r="C131" s="316" t="s">
        <v>912</v>
      </c>
      <c r="D131" s="316"/>
      <c r="E131" s="316"/>
      <c r="F131" s="317" t="s">
        <v>903</v>
      </c>
      <c r="G131" s="316"/>
      <c r="H131" s="316" t="s">
        <v>913</v>
      </c>
      <c r="I131" s="316" t="s">
        <v>899</v>
      </c>
      <c r="J131" s="316">
        <v>20</v>
      </c>
      <c r="K131" s="338"/>
    </row>
    <row r="132" s="1" customFormat="1" ht="15" customHeight="1">
      <c r="B132" s="335"/>
      <c r="C132" s="316" t="s">
        <v>914</v>
      </c>
      <c r="D132" s="316"/>
      <c r="E132" s="316"/>
      <c r="F132" s="317" t="s">
        <v>903</v>
      </c>
      <c r="G132" s="316"/>
      <c r="H132" s="316" t="s">
        <v>915</v>
      </c>
      <c r="I132" s="316" t="s">
        <v>899</v>
      </c>
      <c r="J132" s="316">
        <v>20</v>
      </c>
      <c r="K132" s="338"/>
    </row>
    <row r="133" s="1" customFormat="1" ht="15" customHeight="1">
      <c r="B133" s="335"/>
      <c r="C133" s="290" t="s">
        <v>902</v>
      </c>
      <c r="D133" s="290"/>
      <c r="E133" s="290"/>
      <c r="F133" s="313" t="s">
        <v>903</v>
      </c>
      <c r="G133" s="290"/>
      <c r="H133" s="290" t="s">
        <v>937</v>
      </c>
      <c r="I133" s="290" t="s">
        <v>899</v>
      </c>
      <c r="J133" s="290">
        <v>50</v>
      </c>
      <c r="K133" s="338"/>
    </row>
    <row r="134" s="1" customFormat="1" ht="15" customHeight="1">
      <c r="B134" s="335"/>
      <c r="C134" s="290" t="s">
        <v>916</v>
      </c>
      <c r="D134" s="290"/>
      <c r="E134" s="290"/>
      <c r="F134" s="313" t="s">
        <v>903</v>
      </c>
      <c r="G134" s="290"/>
      <c r="H134" s="290" t="s">
        <v>937</v>
      </c>
      <c r="I134" s="290" t="s">
        <v>899</v>
      </c>
      <c r="J134" s="290">
        <v>50</v>
      </c>
      <c r="K134" s="338"/>
    </row>
    <row r="135" s="1" customFormat="1" ht="15" customHeight="1">
      <c r="B135" s="335"/>
      <c r="C135" s="290" t="s">
        <v>922</v>
      </c>
      <c r="D135" s="290"/>
      <c r="E135" s="290"/>
      <c r="F135" s="313" t="s">
        <v>903</v>
      </c>
      <c r="G135" s="290"/>
      <c r="H135" s="290" t="s">
        <v>937</v>
      </c>
      <c r="I135" s="290" t="s">
        <v>899</v>
      </c>
      <c r="J135" s="290">
        <v>50</v>
      </c>
      <c r="K135" s="338"/>
    </row>
    <row r="136" s="1" customFormat="1" ht="15" customHeight="1">
      <c r="B136" s="335"/>
      <c r="C136" s="290" t="s">
        <v>924</v>
      </c>
      <c r="D136" s="290"/>
      <c r="E136" s="290"/>
      <c r="F136" s="313" t="s">
        <v>903</v>
      </c>
      <c r="G136" s="290"/>
      <c r="H136" s="290" t="s">
        <v>937</v>
      </c>
      <c r="I136" s="290" t="s">
        <v>899</v>
      </c>
      <c r="J136" s="290">
        <v>50</v>
      </c>
      <c r="K136" s="338"/>
    </row>
    <row r="137" s="1" customFormat="1" ht="15" customHeight="1">
      <c r="B137" s="335"/>
      <c r="C137" s="290" t="s">
        <v>925</v>
      </c>
      <c r="D137" s="290"/>
      <c r="E137" s="290"/>
      <c r="F137" s="313" t="s">
        <v>903</v>
      </c>
      <c r="G137" s="290"/>
      <c r="H137" s="290" t="s">
        <v>950</v>
      </c>
      <c r="I137" s="290" t="s">
        <v>899</v>
      </c>
      <c r="J137" s="290">
        <v>255</v>
      </c>
      <c r="K137" s="338"/>
    </row>
    <row r="138" s="1" customFormat="1" ht="15" customHeight="1">
      <c r="B138" s="335"/>
      <c r="C138" s="290" t="s">
        <v>927</v>
      </c>
      <c r="D138" s="290"/>
      <c r="E138" s="290"/>
      <c r="F138" s="313" t="s">
        <v>897</v>
      </c>
      <c r="G138" s="290"/>
      <c r="H138" s="290" t="s">
        <v>951</v>
      </c>
      <c r="I138" s="290" t="s">
        <v>929</v>
      </c>
      <c r="J138" s="290"/>
      <c r="K138" s="338"/>
    </row>
    <row r="139" s="1" customFormat="1" ht="15" customHeight="1">
      <c r="B139" s="335"/>
      <c r="C139" s="290" t="s">
        <v>930</v>
      </c>
      <c r="D139" s="290"/>
      <c r="E139" s="290"/>
      <c r="F139" s="313" t="s">
        <v>897</v>
      </c>
      <c r="G139" s="290"/>
      <c r="H139" s="290" t="s">
        <v>952</v>
      </c>
      <c r="I139" s="290" t="s">
        <v>932</v>
      </c>
      <c r="J139" s="290"/>
      <c r="K139" s="338"/>
    </row>
    <row r="140" s="1" customFormat="1" ht="15" customHeight="1">
      <c r="B140" s="335"/>
      <c r="C140" s="290" t="s">
        <v>933</v>
      </c>
      <c r="D140" s="290"/>
      <c r="E140" s="290"/>
      <c r="F140" s="313" t="s">
        <v>897</v>
      </c>
      <c r="G140" s="290"/>
      <c r="H140" s="290" t="s">
        <v>933</v>
      </c>
      <c r="I140" s="290" t="s">
        <v>932</v>
      </c>
      <c r="J140" s="290"/>
      <c r="K140" s="338"/>
    </row>
    <row r="141" s="1" customFormat="1" ht="15" customHeight="1">
      <c r="B141" s="335"/>
      <c r="C141" s="290" t="s">
        <v>41</v>
      </c>
      <c r="D141" s="290"/>
      <c r="E141" s="290"/>
      <c r="F141" s="313" t="s">
        <v>897</v>
      </c>
      <c r="G141" s="290"/>
      <c r="H141" s="290" t="s">
        <v>953</v>
      </c>
      <c r="I141" s="290" t="s">
        <v>932</v>
      </c>
      <c r="J141" s="290"/>
      <c r="K141" s="338"/>
    </row>
    <row r="142" s="1" customFormat="1" ht="15" customHeight="1">
      <c r="B142" s="335"/>
      <c r="C142" s="290" t="s">
        <v>954</v>
      </c>
      <c r="D142" s="290"/>
      <c r="E142" s="290"/>
      <c r="F142" s="313" t="s">
        <v>897</v>
      </c>
      <c r="G142" s="290"/>
      <c r="H142" s="290" t="s">
        <v>955</v>
      </c>
      <c r="I142" s="290" t="s">
        <v>932</v>
      </c>
      <c r="J142" s="290"/>
      <c r="K142" s="338"/>
    </row>
    <row r="143" s="1" customFormat="1" ht="15" customHeight="1">
      <c r="B143" s="339"/>
      <c r="C143" s="340"/>
      <c r="D143" s="340"/>
      <c r="E143" s="340"/>
      <c r="F143" s="340"/>
      <c r="G143" s="340"/>
      <c r="H143" s="340"/>
      <c r="I143" s="340"/>
      <c r="J143" s="340"/>
      <c r="K143" s="341"/>
    </row>
    <row r="144" s="1" customFormat="1" ht="18.75" customHeight="1">
      <c r="B144" s="326"/>
      <c r="C144" s="326"/>
      <c r="D144" s="326"/>
      <c r="E144" s="326"/>
      <c r="F144" s="327"/>
      <c r="G144" s="326"/>
      <c r="H144" s="326"/>
      <c r="I144" s="326"/>
      <c r="J144" s="326"/>
      <c r="K144" s="326"/>
    </row>
    <row r="145" s="1" customFormat="1" ht="18.75" customHeight="1">
      <c r="B145" s="298"/>
      <c r="C145" s="298"/>
      <c r="D145" s="298"/>
      <c r="E145" s="298"/>
      <c r="F145" s="298"/>
      <c r="G145" s="298"/>
      <c r="H145" s="298"/>
      <c r="I145" s="298"/>
      <c r="J145" s="298"/>
      <c r="K145" s="298"/>
    </row>
    <row r="146" s="1" customFormat="1" ht="7.5" customHeight="1">
      <c r="B146" s="299"/>
      <c r="C146" s="300"/>
      <c r="D146" s="300"/>
      <c r="E146" s="300"/>
      <c r="F146" s="300"/>
      <c r="G146" s="300"/>
      <c r="H146" s="300"/>
      <c r="I146" s="300"/>
      <c r="J146" s="300"/>
      <c r="K146" s="301"/>
    </row>
    <row r="147" s="1" customFormat="1" ht="45" customHeight="1">
      <c r="B147" s="302"/>
      <c r="C147" s="303" t="s">
        <v>956</v>
      </c>
      <c r="D147" s="303"/>
      <c r="E147" s="303"/>
      <c r="F147" s="303"/>
      <c r="G147" s="303"/>
      <c r="H147" s="303"/>
      <c r="I147" s="303"/>
      <c r="J147" s="303"/>
      <c r="K147" s="304"/>
    </row>
    <row r="148" s="1" customFormat="1" ht="17.25" customHeight="1">
      <c r="B148" s="302"/>
      <c r="C148" s="305" t="s">
        <v>891</v>
      </c>
      <c r="D148" s="305"/>
      <c r="E148" s="305"/>
      <c r="F148" s="305" t="s">
        <v>892</v>
      </c>
      <c r="G148" s="306"/>
      <c r="H148" s="305" t="s">
        <v>57</v>
      </c>
      <c r="I148" s="305" t="s">
        <v>60</v>
      </c>
      <c r="J148" s="305" t="s">
        <v>893</v>
      </c>
      <c r="K148" s="304"/>
    </row>
    <row r="149" s="1" customFormat="1" ht="17.25" customHeight="1">
      <c r="B149" s="302"/>
      <c r="C149" s="307" t="s">
        <v>894</v>
      </c>
      <c r="D149" s="307"/>
      <c r="E149" s="307"/>
      <c r="F149" s="308" t="s">
        <v>895</v>
      </c>
      <c r="G149" s="309"/>
      <c r="H149" s="307"/>
      <c r="I149" s="307"/>
      <c r="J149" s="307" t="s">
        <v>896</v>
      </c>
      <c r="K149" s="304"/>
    </row>
    <row r="150" s="1" customFormat="1" ht="5.25" customHeight="1">
      <c r="B150" s="315"/>
      <c r="C150" s="310"/>
      <c r="D150" s="310"/>
      <c r="E150" s="310"/>
      <c r="F150" s="310"/>
      <c r="G150" s="311"/>
      <c r="H150" s="310"/>
      <c r="I150" s="310"/>
      <c r="J150" s="310"/>
      <c r="K150" s="338"/>
    </row>
    <row r="151" s="1" customFormat="1" ht="15" customHeight="1">
      <c r="B151" s="315"/>
      <c r="C151" s="342" t="s">
        <v>900</v>
      </c>
      <c r="D151" s="290"/>
      <c r="E151" s="290"/>
      <c r="F151" s="343" t="s">
        <v>897</v>
      </c>
      <c r="G151" s="290"/>
      <c r="H151" s="342" t="s">
        <v>937</v>
      </c>
      <c r="I151" s="342" t="s">
        <v>899</v>
      </c>
      <c r="J151" s="342">
        <v>120</v>
      </c>
      <c r="K151" s="338"/>
    </row>
    <row r="152" s="1" customFormat="1" ht="15" customHeight="1">
      <c r="B152" s="315"/>
      <c r="C152" s="342" t="s">
        <v>946</v>
      </c>
      <c r="D152" s="290"/>
      <c r="E152" s="290"/>
      <c r="F152" s="343" t="s">
        <v>897</v>
      </c>
      <c r="G152" s="290"/>
      <c r="H152" s="342" t="s">
        <v>957</v>
      </c>
      <c r="I152" s="342" t="s">
        <v>899</v>
      </c>
      <c r="J152" s="342" t="s">
        <v>948</v>
      </c>
      <c r="K152" s="338"/>
    </row>
    <row r="153" s="1" customFormat="1" ht="15" customHeight="1">
      <c r="B153" s="315"/>
      <c r="C153" s="342" t="s">
        <v>845</v>
      </c>
      <c r="D153" s="290"/>
      <c r="E153" s="290"/>
      <c r="F153" s="343" t="s">
        <v>897</v>
      </c>
      <c r="G153" s="290"/>
      <c r="H153" s="342" t="s">
        <v>958</v>
      </c>
      <c r="I153" s="342" t="s">
        <v>899</v>
      </c>
      <c r="J153" s="342" t="s">
        <v>948</v>
      </c>
      <c r="K153" s="338"/>
    </row>
    <row r="154" s="1" customFormat="1" ht="15" customHeight="1">
      <c r="B154" s="315"/>
      <c r="C154" s="342" t="s">
        <v>902</v>
      </c>
      <c r="D154" s="290"/>
      <c r="E154" s="290"/>
      <c r="F154" s="343" t="s">
        <v>903</v>
      </c>
      <c r="G154" s="290"/>
      <c r="H154" s="342" t="s">
        <v>937</v>
      </c>
      <c r="I154" s="342" t="s">
        <v>899</v>
      </c>
      <c r="J154" s="342">
        <v>50</v>
      </c>
      <c r="K154" s="338"/>
    </row>
    <row r="155" s="1" customFormat="1" ht="15" customHeight="1">
      <c r="B155" s="315"/>
      <c r="C155" s="342" t="s">
        <v>905</v>
      </c>
      <c r="D155" s="290"/>
      <c r="E155" s="290"/>
      <c r="F155" s="343" t="s">
        <v>897</v>
      </c>
      <c r="G155" s="290"/>
      <c r="H155" s="342" t="s">
        <v>937</v>
      </c>
      <c r="I155" s="342" t="s">
        <v>907</v>
      </c>
      <c r="J155" s="342"/>
      <c r="K155" s="338"/>
    </row>
    <row r="156" s="1" customFormat="1" ht="15" customHeight="1">
      <c r="B156" s="315"/>
      <c r="C156" s="342" t="s">
        <v>916</v>
      </c>
      <c r="D156" s="290"/>
      <c r="E156" s="290"/>
      <c r="F156" s="343" t="s">
        <v>903</v>
      </c>
      <c r="G156" s="290"/>
      <c r="H156" s="342" t="s">
        <v>937</v>
      </c>
      <c r="I156" s="342" t="s">
        <v>899</v>
      </c>
      <c r="J156" s="342">
        <v>50</v>
      </c>
      <c r="K156" s="338"/>
    </row>
    <row r="157" s="1" customFormat="1" ht="15" customHeight="1">
      <c r="B157" s="315"/>
      <c r="C157" s="342" t="s">
        <v>924</v>
      </c>
      <c r="D157" s="290"/>
      <c r="E157" s="290"/>
      <c r="F157" s="343" t="s">
        <v>903</v>
      </c>
      <c r="G157" s="290"/>
      <c r="H157" s="342" t="s">
        <v>937</v>
      </c>
      <c r="I157" s="342" t="s">
        <v>899</v>
      </c>
      <c r="J157" s="342">
        <v>50</v>
      </c>
      <c r="K157" s="338"/>
    </row>
    <row r="158" s="1" customFormat="1" ht="15" customHeight="1">
      <c r="B158" s="315"/>
      <c r="C158" s="342" t="s">
        <v>922</v>
      </c>
      <c r="D158" s="290"/>
      <c r="E158" s="290"/>
      <c r="F158" s="343" t="s">
        <v>903</v>
      </c>
      <c r="G158" s="290"/>
      <c r="H158" s="342" t="s">
        <v>937</v>
      </c>
      <c r="I158" s="342" t="s">
        <v>899</v>
      </c>
      <c r="J158" s="342">
        <v>50</v>
      </c>
      <c r="K158" s="338"/>
    </row>
    <row r="159" s="1" customFormat="1" ht="15" customHeight="1">
      <c r="B159" s="315"/>
      <c r="C159" s="342" t="s">
        <v>100</v>
      </c>
      <c r="D159" s="290"/>
      <c r="E159" s="290"/>
      <c r="F159" s="343" t="s">
        <v>897</v>
      </c>
      <c r="G159" s="290"/>
      <c r="H159" s="342" t="s">
        <v>959</v>
      </c>
      <c r="I159" s="342" t="s">
        <v>899</v>
      </c>
      <c r="J159" s="342" t="s">
        <v>960</v>
      </c>
      <c r="K159" s="338"/>
    </row>
    <row r="160" s="1" customFormat="1" ht="15" customHeight="1">
      <c r="B160" s="315"/>
      <c r="C160" s="342" t="s">
        <v>961</v>
      </c>
      <c r="D160" s="290"/>
      <c r="E160" s="290"/>
      <c r="F160" s="343" t="s">
        <v>897</v>
      </c>
      <c r="G160" s="290"/>
      <c r="H160" s="342" t="s">
        <v>962</v>
      </c>
      <c r="I160" s="342" t="s">
        <v>932</v>
      </c>
      <c r="J160" s="342"/>
      <c r="K160" s="338"/>
    </row>
    <row r="161" s="1" customFormat="1" ht="15" customHeight="1">
      <c r="B161" s="344"/>
      <c r="C161" s="324"/>
      <c r="D161" s="324"/>
      <c r="E161" s="324"/>
      <c r="F161" s="324"/>
      <c r="G161" s="324"/>
      <c r="H161" s="324"/>
      <c r="I161" s="324"/>
      <c r="J161" s="324"/>
      <c r="K161" s="345"/>
    </row>
    <row r="162" s="1" customFormat="1" ht="18.75" customHeight="1">
      <c r="B162" s="326"/>
      <c r="C162" s="336"/>
      <c r="D162" s="336"/>
      <c r="E162" s="336"/>
      <c r="F162" s="346"/>
      <c r="G162" s="336"/>
      <c r="H162" s="336"/>
      <c r="I162" s="336"/>
      <c r="J162" s="336"/>
      <c r="K162" s="326"/>
    </row>
    <row r="163" s="1" customFormat="1" ht="18.75" customHeight="1">
      <c r="B163" s="298"/>
      <c r="C163" s="298"/>
      <c r="D163" s="298"/>
      <c r="E163" s="298"/>
      <c r="F163" s="298"/>
      <c r="G163" s="298"/>
      <c r="H163" s="298"/>
      <c r="I163" s="298"/>
      <c r="J163" s="298"/>
      <c r="K163" s="298"/>
    </row>
    <row r="164" s="1" customFormat="1" ht="7.5" customHeight="1">
      <c r="B164" s="277"/>
      <c r="C164" s="278"/>
      <c r="D164" s="278"/>
      <c r="E164" s="278"/>
      <c r="F164" s="278"/>
      <c r="G164" s="278"/>
      <c r="H164" s="278"/>
      <c r="I164" s="278"/>
      <c r="J164" s="278"/>
      <c r="K164" s="279"/>
    </row>
    <row r="165" s="1" customFormat="1" ht="45" customHeight="1">
      <c r="B165" s="280"/>
      <c r="C165" s="281" t="s">
        <v>963</v>
      </c>
      <c r="D165" s="281"/>
      <c r="E165" s="281"/>
      <c r="F165" s="281"/>
      <c r="G165" s="281"/>
      <c r="H165" s="281"/>
      <c r="I165" s="281"/>
      <c r="J165" s="281"/>
      <c r="K165" s="282"/>
    </row>
    <row r="166" s="1" customFormat="1" ht="17.25" customHeight="1">
      <c r="B166" s="280"/>
      <c r="C166" s="305" t="s">
        <v>891</v>
      </c>
      <c r="D166" s="305"/>
      <c r="E166" s="305"/>
      <c r="F166" s="305" t="s">
        <v>892</v>
      </c>
      <c r="G166" s="347"/>
      <c r="H166" s="348" t="s">
        <v>57</v>
      </c>
      <c r="I166" s="348" t="s">
        <v>60</v>
      </c>
      <c r="J166" s="305" t="s">
        <v>893</v>
      </c>
      <c r="K166" s="282"/>
    </row>
    <row r="167" s="1" customFormat="1" ht="17.25" customHeight="1">
      <c r="B167" s="283"/>
      <c r="C167" s="307" t="s">
        <v>894</v>
      </c>
      <c r="D167" s="307"/>
      <c r="E167" s="307"/>
      <c r="F167" s="308" t="s">
        <v>895</v>
      </c>
      <c r="G167" s="349"/>
      <c r="H167" s="350"/>
      <c r="I167" s="350"/>
      <c r="J167" s="307" t="s">
        <v>896</v>
      </c>
      <c r="K167" s="285"/>
    </row>
    <row r="168" s="1" customFormat="1" ht="5.25" customHeight="1">
      <c r="B168" s="315"/>
      <c r="C168" s="310"/>
      <c r="D168" s="310"/>
      <c r="E168" s="310"/>
      <c r="F168" s="310"/>
      <c r="G168" s="311"/>
      <c r="H168" s="310"/>
      <c r="I168" s="310"/>
      <c r="J168" s="310"/>
      <c r="K168" s="338"/>
    </row>
    <row r="169" s="1" customFormat="1" ht="15" customHeight="1">
      <c r="B169" s="315"/>
      <c r="C169" s="290" t="s">
        <v>900</v>
      </c>
      <c r="D169" s="290"/>
      <c r="E169" s="290"/>
      <c r="F169" s="313" t="s">
        <v>897</v>
      </c>
      <c r="G169" s="290"/>
      <c r="H169" s="290" t="s">
        <v>937</v>
      </c>
      <c r="I169" s="290" t="s">
        <v>899</v>
      </c>
      <c r="J169" s="290">
        <v>120</v>
      </c>
      <c r="K169" s="338"/>
    </row>
    <row r="170" s="1" customFormat="1" ht="15" customHeight="1">
      <c r="B170" s="315"/>
      <c r="C170" s="290" t="s">
        <v>946</v>
      </c>
      <c r="D170" s="290"/>
      <c r="E170" s="290"/>
      <c r="F170" s="313" t="s">
        <v>897</v>
      </c>
      <c r="G170" s="290"/>
      <c r="H170" s="290" t="s">
        <v>947</v>
      </c>
      <c r="I170" s="290" t="s">
        <v>899</v>
      </c>
      <c r="J170" s="290" t="s">
        <v>948</v>
      </c>
      <c r="K170" s="338"/>
    </row>
    <row r="171" s="1" customFormat="1" ht="15" customHeight="1">
      <c r="B171" s="315"/>
      <c r="C171" s="290" t="s">
        <v>845</v>
      </c>
      <c r="D171" s="290"/>
      <c r="E171" s="290"/>
      <c r="F171" s="313" t="s">
        <v>897</v>
      </c>
      <c r="G171" s="290"/>
      <c r="H171" s="290" t="s">
        <v>964</v>
      </c>
      <c r="I171" s="290" t="s">
        <v>899</v>
      </c>
      <c r="J171" s="290" t="s">
        <v>948</v>
      </c>
      <c r="K171" s="338"/>
    </row>
    <row r="172" s="1" customFormat="1" ht="15" customHeight="1">
      <c r="B172" s="315"/>
      <c r="C172" s="290" t="s">
        <v>902</v>
      </c>
      <c r="D172" s="290"/>
      <c r="E172" s="290"/>
      <c r="F172" s="313" t="s">
        <v>903</v>
      </c>
      <c r="G172" s="290"/>
      <c r="H172" s="290" t="s">
        <v>964</v>
      </c>
      <c r="I172" s="290" t="s">
        <v>899</v>
      </c>
      <c r="J172" s="290">
        <v>50</v>
      </c>
      <c r="K172" s="338"/>
    </row>
    <row r="173" s="1" customFormat="1" ht="15" customHeight="1">
      <c r="B173" s="315"/>
      <c r="C173" s="290" t="s">
        <v>905</v>
      </c>
      <c r="D173" s="290"/>
      <c r="E173" s="290"/>
      <c r="F173" s="313" t="s">
        <v>897</v>
      </c>
      <c r="G173" s="290"/>
      <c r="H173" s="290" t="s">
        <v>964</v>
      </c>
      <c r="I173" s="290" t="s">
        <v>907</v>
      </c>
      <c r="J173" s="290"/>
      <c r="K173" s="338"/>
    </row>
    <row r="174" s="1" customFormat="1" ht="15" customHeight="1">
      <c r="B174" s="315"/>
      <c r="C174" s="290" t="s">
        <v>916</v>
      </c>
      <c r="D174" s="290"/>
      <c r="E174" s="290"/>
      <c r="F174" s="313" t="s">
        <v>903</v>
      </c>
      <c r="G174" s="290"/>
      <c r="H174" s="290" t="s">
        <v>964</v>
      </c>
      <c r="I174" s="290" t="s">
        <v>899</v>
      </c>
      <c r="J174" s="290">
        <v>50</v>
      </c>
      <c r="K174" s="338"/>
    </row>
    <row r="175" s="1" customFormat="1" ht="15" customHeight="1">
      <c r="B175" s="315"/>
      <c r="C175" s="290" t="s">
        <v>924</v>
      </c>
      <c r="D175" s="290"/>
      <c r="E175" s="290"/>
      <c r="F175" s="313" t="s">
        <v>903</v>
      </c>
      <c r="G175" s="290"/>
      <c r="H175" s="290" t="s">
        <v>964</v>
      </c>
      <c r="I175" s="290" t="s">
        <v>899</v>
      </c>
      <c r="J175" s="290">
        <v>50</v>
      </c>
      <c r="K175" s="338"/>
    </row>
    <row r="176" s="1" customFormat="1" ht="15" customHeight="1">
      <c r="B176" s="315"/>
      <c r="C176" s="290" t="s">
        <v>922</v>
      </c>
      <c r="D176" s="290"/>
      <c r="E176" s="290"/>
      <c r="F176" s="313" t="s">
        <v>903</v>
      </c>
      <c r="G176" s="290"/>
      <c r="H176" s="290" t="s">
        <v>964</v>
      </c>
      <c r="I176" s="290" t="s">
        <v>899</v>
      </c>
      <c r="J176" s="290">
        <v>50</v>
      </c>
      <c r="K176" s="338"/>
    </row>
    <row r="177" s="1" customFormat="1" ht="15" customHeight="1">
      <c r="B177" s="315"/>
      <c r="C177" s="290" t="s">
        <v>115</v>
      </c>
      <c r="D177" s="290"/>
      <c r="E177" s="290"/>
      <c r="F177" s="313" t="s">
        <v>897</v>
      </c>
      <c r="G177" s="290"/>
      <c r="H177" s="290" t="s">
        <v>965</v>
      </c>
      <c r="I177" s="290" t="s">
        <v>966</v>
      </c>
      <c r="J177" s="290"/>
      <c r="K177" s="338"/>
    </row>
    <row r="178" s="1" customFormat="1" ht="15" customHeight="1">
      <c r="B178" s="315"/>
      <c r="C178" s="290" t="s">
        <v>60</v>
      </c>
      <c r="D178" s="290"/>
      <c r="E178" s="290"/>
      <c r="F178" s="313" t="s">
        <v>897</v>
      </c>
      <c r="G178" s="290"/>
      <c r="H178" s="290" t="s">
        <v>967</v>
      </c>
      <c r="I178" s="290" t="s">
        <v>968</v>
      </c>
      <c r="J178" s="290">
        <v>1</v>
      </c>
      <c r="K178" s="338"/>
    </row>
    <row r="179" s="1" customFormat="1" ht="15" customHeight="1">
      <c r="B179" s="315"/>
      <c r="C179" s="290" t="s">
        <v>56</v>
      </c>
      <c r="D179" s="290"/>
      <c r="E179" s="290"/>
      <c r="F179" s="313" t="s">
        <v>897</v>
      </c>
      <c r="G179" s="290"/>
      <c r="H179" s="290" t="s">
        <v>969</v>
      </c>
      <c r="I179" s="290" t="s">
        <v>899</v>
      </c>
      <c r="J179" s="290">
        <v>20</v>
      </c>
      <c r="K179" s="338"/>
    </row>
    <row r="180" s="1" customFormat="1" ht="15" customHeight="1">
      <c r="B180" s="315"/>
      <c r="C180" s="290" t="s">
        <v>57</v>
      </c>
      <c r="D180" s="290"/>
      <c r="E180" s="290"/>
      <c r="F180" s="313" t="s">
        <v>897</v>
      </c>
      <c r="G180" s="290"/>
      <c r="H180" s="290" t="s">
        <v>970</v>
      </c>
      <c r="I180" s="290" t="s">
        <v>899</v>
      </c>
      <c r="J180" s="290">
        <v>255</v>
      </c>
      <c r="K180" s="338"/>
    </row>
    <row r="181" s="1" customFormat="1" ht="15" customHeight="1">
      <c r="B181" s="315"/>
      <c r="C181" s="290" t="s">
        <v>116</v>
      </c>
      <c r="D181" s="290"/>
      <c r="E181" s="290"/>
      <c r="F181" s="313" t="s">
        <v>897</v>
      </c>
      <c r="G181" s="290"/>
      <c r="H181" s="290" t="s">
        <v>861</v>
      </c>
      <c r="I181" s="290" t="s">
        <v>899</v>
      </c>
      <c r="J181" s="290">
        <v>10</v>
      </c>
      <c r="K181" s="338"/>
    </row>
    <row r="182" s="1" customFormat="1" ht="15" customHeight="1">
      <c r="B182" s="315"/>
      <c r="C182" s="290" t="s">
        <v>117</v>
      </c>
      <c r="D182" s="290"/>
      <c r="E182" s="290"/>
      <c r="F182" s="313" t="s">
        <v>897</v>
      </c>
      <c r="G182" s="290"/>
      <c r="H182" s="290" t="s">
        <v>971</v>
      </c>
      <c r="I182" s="290" t="s">
        <v>932</v>
      </c>
      <c r="J182" s="290"/>
      <c r="K182" s="338"/>
    </row>
    <row r="183" s="1" customFormat="1" ht="15" customHeight="1">
      <c r="B183" s="315"/>
      <c r="C183" s="290" t="s">
        <v>972</v>
      </c>
      <c r="D183" s="290"/>
      <c r="E183" s="290"/>
      <c r="F183" s="313" t="s">
        <v>897</v>
      </c>
      <c r="G183" s="290"/>
      <c r="H183" s="290" t="s">
        <v>973</v>
      </c>
      <c r="I183" s="290" t="s">
        <v>932</v>
      </c>
      <c r="J183" s="290"/>
      <c r="K183" s="338"/>
    </row>
    <row r="184" s="1" customFormat="1" ht="15" customHeight="1">
      <c r="B184" s="315"/>
      <c r="C184" s="290" t="s">
        <v>961</v>
      </c>
      <c r="D184" s="290"/>
      <c r="E184" s="290"/>
      <c r="F184" s="313" t="s">
        <v>897</v>
      </c>
      <c r="G184" s="290"/>
      <c r="H184" s="290" t="s">
        <v>974</v>
      </c>
      <c r="I184" s="290" t="s">
        <v>932</v>
      </c>
      <c r="J184" s="290"/>
      <c r="K184" s="338"/>
    </row>
    <row r="185" s="1" customFormat="1" ht="15" customHeight="1">
      <c r="B185" s="315"/>
      <c r="C185" s="290" t="s">
        <v>119</v>
      </c>
      <c r="D185" s="290"/>
      <c r="E185" s="290"/>
      <c r="F185" s="313" t="s">
        <v>903</v>
      </c>
      <c r="G185" s="290"/>
      <c r="H185" s="290" t="s">
        <v>975</v>
      </c>
      <c r="I185" s="290" t="s">
        <v>899</v>
      </c>
      <c r="J185" s="290">
        <v>50</v>
      </c>
      <c r="K185" s="338"/>
    </row>
    <row r="186" s="1" customFormat="1" ht="15" customHeight="1">
      <c r="B186" s="315"/>
      <c r="C186" s="290" t="s">
        <v>976</v>
      </c>
      <c r="D186" s="290"/>
      <c r="E186" s="290"/>
      <c r="F186" s="313" t="s">
        <v>903</v>
      </c>
      <c r="G186" s="290"/>
      <c r="H186" s="290" t="s">
        <v>977</v>
      </c>
      <c r="I186" s="290" t="s">
        <v>978</v>
      </c>
      <c r="J186" s="290"/>
      <c r="K186" s="338"/>
    </row>
    <row r="187" s="1" customFormat="1" ht="15" customHeight="1">
      <c r="B187" s="315"/>
      <c r="C187" s="290" t="s">
        <v>979</v>
      </c>
      <c r="D187" s="290"/>
      <c r="E187" s="290"/>
      <c r="F187" s="313" t="s">
        <v>903</v>
      </c>
      <c r="G187" s="290"/>
      <c r="H187" s="290" t="s">
        <v>980</v>
      </c>
      <c r="I187" s="290" t="s">
        <v>978</v>
      </c>
      <c r="J187" s="290"/>
      <c r="K187" s="338"/>
    </row>
    <row r="188" s="1" customFormat="1" ht="15" customHeight="1">
      <c r="B188" s="315"/>
      <c r="C188" s="290" t="s">
        <v>981</v>
      </c>
      <c r="D188" s="290"/>
      <c r="E188" s="290"/>
      <c r="F188" s="313" t="s">
        <v>903</v>
      </c>
      <c r="G188" s="290"/>
      <c r="H188" s="290" t="s">
        <v>982</v>
      </c>
      <c r="I188" s="290" t="s">
        <v>978</v>
      </c>
      <c r="J188" s="290"/>
      <c r="K188" s="338"/>
    </row>
    <row r="189" s="1" customFormat="1" ht="15" customHeight="1">
      <c r="B189" s="315"/>
      <c r="C189" s="351" t="s">
        <v>983</v>
      </c>
      <c r="D189" s="290"/>
      <c r="E189" s="290"/>
      <c r="F189" s="313" t="s">
        <v>903</v>
      </c>
      <c r="G189" s="290"/>
      <c r="H189" s="290" t="s">
        <v>984</v>
      </c>
      <c r="I189" s="290" t="s">
        <v>985</v>
      </c>
      <c r="J189" s="352" t="s">
        <v>986</v>
      </c>
      <c r="K189" s="338"/>
    </row>
    <row r="190" s="1" customFormat="1" ht="15" customHeight="1">
      <c r="B190" s="315"/>
      <c r="C190" s="351" t="s">
        <v>45</v>
      </c>
      <c r="D190" s="290"/>
      <c r="E190" s="290"/>
      <c r="F190" s="313" t="s">
        <v>897</v>
      </c>
      <c r="G190" s="290"/>
      <c r="H190" s="287" t="s">
        <v>987</v>
      </c>
      <c r="I190" s="290" t="s">
        <v>988</v>
      </c>
      <c r="J190" s="290"/>
      <c r="K190" s="338"/>
    </row>
    <row r="191" s="1" customFormat="1" ht="15" customHeight="1">
      <c r="B191" s="315"/>
      <c r="C191" s="351" t="s">
        <v>989</v>
      </c>
      <c r="D191" s="290"/>
      <c r="E191" s="290"/>
      <c r="F191" s="313" t="s">
        <v>897</v>
      </c>
      <c r="G191" s="290"/>
      <c r="H191" s="290" t="s">
        <v>990</v>
      </c>
      <c r="I191" s="290" t="s">
        <v>932</v>
      </c>
      <c r="J191" s="290"/>
      <c r="K191" s="338"/>
    </row>
    <row r="192" s="1" customFormat="1" ht="15" customHeight="1">
      <c r="B192" s="315"/>
      <c r="C192" s="351" t="s">
        <v>991</v>
      </c>
      <c r="D192" s="290"/>
      <c r="E192" s="290"/>
      <c r="F192" s="313" t="s">
        <v>897</v>
      </c>
      <c r="G192" s="290"/>
      <c r="H192" s="290" t="s">
        <v>992</v>
      </c>
      <c r="I192" s="290" t="s">
        <v>932</v>
      </c>
      <c r="J192" s="290"/>
      <c r="K192" s="338"/>
    </row>
    <row r="193" s="1" customFormat="1" ht="15" customHeight="1">
      <c r="B193" s="315"/>
      <c r="C193" s="351" t="s">
        <v>993</v>
      </c>
      <c r="D193" s="290"/>
      <c r="E193" s="290"/>
      <c r="F193" s="313" t="s">
        <v>903</v>
      </c>
      <c r="G193" s="290"/>
      <c r="H193" s="290" t="s">
        <v>994</v>
      </c>
      <c r="I193" s="290" t="s">
        <v>932</v>
      </c>
      <c r="J193" s="290"/>
      <c r="K193" s="338"/>
    </row>
    <row r="194" s="1" customFormat="1" ht="15" customHeight="1">
      <c r="B194" s="344"/>
      <c r="C194" s="353"/>
      <c r="D194" s="324"/>
      <c r="E194" s="324"/>
      <c r="F194" s="324"/>
      <c r="G194" s="324"/>
      <c r="H194" s="324"/>
      <c r="I194" s="324"/>
      <c r="J194" s="324"/>
      <c r="K194" s="345"/>
    </row>
    <row r="195" s="1" customFormat="1" ht="18.75" customHeight="1">
      <c r="B195" s="326"/>
      <c r="C195" s="336"/>
      <c r="D195" s="336"/>
      <c r="E195" s="336"/>
      <c r="F195" s="346"/>
      <c r="G195" s="336"/>
      <c r="H195" s="336"/>
      <c r="I195" s="336"/>
      <c r="J195" s="336"/>
      <c r="K195" s="326"/>
    </row>
    <row r="196" s="1" customFormat="1" ht="18.75" customHeight="1">
      <c r="B196" s="326"/>
      <c r="C196" s="336"/>
      <c r="D196" s="336"/>
      <c r="E196" s="336"/>
      <c r="F196" s="346"/>
      <c r="G196" s="336"/>
      <c r="H196" s="336"/>
      <c r="I196" s="336"/>
      <c r="J196" s="336"/>
      <c r="K196" s="326"/>
    </row>
    <row r="197" s="1" customFormat="1" ht="18.75" customHeight="1">
      <c r="B197" s="298"/>
      <c r="C197" s="298"/>
      <c r="D197" s="298"/>
      <c r="E197" s="298"/>
      <c r="F197" s="298"/>
      <c r="G197" s="298"/>
      <c r="H197" s="298"/>
      <c r="I197" s="298"/>
      <c r="J197" s="298"/>
      <c r="K197" s="298"/>
    </row>
    <row r="198" s="1" customFormat="1" ht="13.5">
      <c r="B198" s="277"/>
      <c r="C198" s="278"/>
      <c r="D198" s="278"/>
      <c r="E198" s="278"/>
      <c r="F198" s="278"/>
      <c r="G198" s="278"/>
      <c r="H198" s="278"/>
      <c r="I198" s="278"/>
      <c r="J198" s="278"/>
      <c r="K198" s="279"/>
    </row>
    <row r="199" s="1" customFormat="1" ht="21">
      <c r="B199" s="280"/>
      <c r="C199" s="281" t="s">
        <v>995</v>
      </c>
      <c r="D199" s="281"/>
      <c r="E199" s="281"/>
      <c r="F199" s="281"/>
      <c r="G199" s="281"/>
      <c r="H199" s="281"/>
      <c r="I199" s="281"/>
      <c r="J199" s="281"/>
      <c r="K199" s="282"/>
    </row>
    <row r="200" s="1" customFormat="1" ht="25.5" customHeight="1">
      <c r="B200" s="280"/>
      <c r="C200" s="354" t="s">
        <v>996</v>
      </c>
      <c r="D200" s="354"/>
      <c r="E200" s="354"/>
      <c r="F200" s="354" t="s">
        <v>997</v>
      </c>
      <c r="G200" s="355"/>
      <c r="H200" s="354" t="s">
        <v>998</v>
      </c>
      <c r="I200" s="354"/>
      <c r="J200" s="354"/>
      <c r="K200" s="282"/>
    </row>
    <row r="201" s="1" customFormat="1" ht="5.25" customHeight="1">
      <c r="B201" s="315"/>
      <c r="C201" s="310"/>
      <c r="D201" s="310"/>
      <c r="E201" s="310"/>
      <c r="F201" s="310"/>
      <c r="G201" s="336"/>
      <c r="H201" s="310"/>
      <c r="I201" s="310"/>
      <c r="J201" s="310"/>
      <c r="K201" s="338"/>
    </row>
    <row r="202" s="1" customFormat="1" ht="15" customHeight="1">
      <c r="B202" s="315"/>
      <c r="C202" s="290" t="s">
        <v>988</v>
      </c>
      <c r="D202" s="290"/>
      <c r="E202" s="290"/>
      <c r="F202" s="313" t="s">
        <v>46</v>
      </c>
      <c r="G202" s="290"/>
      <c r="H202" s="290" t="s">
        <v>999</v>
      </c>
      <c r="I202" s="290"/>
      <c r="J202" s="290"/>
      <c r="K202" s="338"/>
    </row>
    <row r="203" s="1" customFormat="1" ht="15" customHeight="1">
      <c r="B203" s="315"/>
      <c r="C203" s="290"/>
      <c r="D203" s="290"/>
      <c r="E203" s="290"/>
      <c r="F203" s="313" t="s">
        <v>47</v>
      </c>
      <c r="G203" s="290"/>
      <c r="H203" s="290" t="s">
        <v>1000</v>
      </c>
      <c r="I203" s="290"/>
      <c r="J203" s="290"/>
      <c r="K203" s="338"/>
    </row>
    <row r="204" s="1" customFormat="1" ht="15" customHeight="1">
      <c r="B204" s="315"/>
      <c r="C204" s="290"/>
      <c r="D204" s="290"/>
      <c r="E204" s="290"/>
      <c r="F204" s="313" t="s">
        <v>50</v>
      </c>
      <c r="G204" s="290"/>
      <c r="H204" s="290" t="s">
        <v>1001</v>
      </c>
      <c r="I204" s="290"/>
      <c r="J204" s="290"/>
      <c r="K204" s="338"/>
    </row>
    <row r="205" s="1" customFormat="1" ht="15" customHeight="1">
      <c r="B205" s="315"/>
      <c r="C205" s="290"/>
      <c r="D205" s="290"/>
      <c r="E205" s="290"/>
      <c r="F205" s="313" t="s">
        <v>48</v>
      </c>
      <c r="G205" s="290"/>
      <c r="H205" s="290" t="s">
        <v>1002</v>
      </c>
      <c r="I205" s="290"/>
      <c r="J205" s="290"/>
      <c r="K205" s="338"/>
    </row>
    <row r="206" s="1" customFormat="1" ht="15" customHeight="1">
      <c r="B206" s="315"/>
      <c r="C206" s="290"/>
      <c r="D206" s="290"/>
      <c r="E206" s="290"/>
      <c r="F206" s="313" t="s">
        <v>49</v>
      </c>
      <c r="G206" s="290"/>
      <c r="H206" s="290" t="s">
        <v>1003</v>
      </c>
      <c r="I206" s="290"/>
      <c r="J206" s="290"/>
      <c r="K206" s="338"/>
    </row>
    <row r="207" s="1" customFormat="1" ht="15" customHeight="1">
      <c r="B207" s="315"/>
      <c r="C207" s="290"/>
      <c r="D207" s="290"/>
      <c r="E207" s="290"/>
      <c r="F207" s="313"/>
      <c r="G207" s="290"/>
      <c r="H207" s="290"/>
      <c r="I207" s="290"/>
      <c r="J207" s="290"/>
      <c r="K207" s="338"/>
    </row>
    <row r="208" s="1" customFormat="1" ht="15" customHeight="1">
      <c r="B208" s="315"/>
      <c r="C208" s="290" t="s">
        <v>944</v>
      </c>
      <c r="D208" s="290"/>
      <c r="E208" s="290"/>
      <c r="F208" s="313" t="s">
        <v>82</v>
      </c>
      <c r="G208" s="290"/>
      <c r="H208" s="290" t="s">
        <v>1004</v>
      </c>
      <c r="I208" s="290"/>
      <c r="J208" s="290"/>
      <c r="K208" s="338"/>
    </row>
    <row r="209" s="1" customFormat="1" ht="15" customHeight="1">
      <c r="B209" s="315"/>
      <c r="C209" s="290"/>
      <c r="D209" s="290"/>
      <c r="E209" s="290"/>
      <c r="F209" s="313" t="s">
        <v>840</v>
      </c>
      <c r="G209" s="290"/>
      <c r="H209" s="290" t="s">
        <v>841</v>
      </c>
      <c r="I209" s="290"/>
      <c r="J209" s="290"/>
      <c r="K209" s="338"/>
    </row>
    <row r="210" s="1" customFormat="1" ht="15" customHeight="1">
      <c r="B210" s="315"/>
      <c r="C210" s="290"/>
      <c r="D210" s="290"/>
      <c r="E210" s="290"/>
      <c r="F210" s="313" t="s">
        <v>838</v>
      </c>
      <c r="G210" s="290"/>
      <c r="H210" s="290" t="s">
        <v>1005</v>
      </c>
      <c r="I210" s="290"/>
      <c r="J210" s="290"/>
      <c r="K210" s="338"/>
    </row>
    <row r="211" s="1" customFormat="1" ht="15" customHeight="1">
      <c r="B211" s="356"/>
      <c r="C211" s="290"/>
      <c r="D211" s="290"/>
      <c r="E211" s="290"/>
      <c r="F211" s="313" t="s">
        <v>842</v>
      </c>
      <c r="G211" s="351"/>
      <c r="H211" s="342" t="s">
        <v>843</v>
      </c>
      <c r="I211" s="342"/>
      <c r="J211" s="342"/>
      <c r="K211" s="357"/>
    </row>
    <row r="212" s="1" customFormat="1" ht="15" customHeight="1">
      <c r="B212" s="356"/>
      <c r="C212" s="290"/>
      <c r="D212" s="290"/>
      <c r="E212" s="290"/>
      <c r="F212" s="313" t="s">
        <v>844</v>
      </c>
      <c r="G212" s="351"/>
      <c r="H212" s="342" t="s">
        <v>1006</v>
      </c>
      <c r="I212" s="342"/>
      <c r="J212" s="342"/>
      <c r="K212" s="357"/>
    </row>
    <row r="213" s="1" customFormat="1" ht="15" customHeight="1">
      <c r="B213" s="356"/>
      <c r="C213" s="290"/>
      <c r="D213" s="290"/>
      <c r="E213" s="290"/>
      <c r="F213" s="313"/>
      <c r="G213" s="351"/>
      <c r="H213" s="342"/>
      <c r="I213" s="342"/>
      <c r="J213" s="342"/>
      <c r="K213" s="357"/>
    </row>
    <row r="214" s="1" customFormat="1" ht="15" customHeight="1">
      <c r="B214" s="356"/>
      <c r="C214" s="290" t="s">
        <v>968</v>
      </c>
      <c r="D214" s="290"/>
      <c r="E214" s="290"/>
      <c r="F214" s="313">
        <v>1</v>
      </c>
      <c r="G214" s="351"/>
      <c r="H214" s="342" t="s">
        <v>1007</v>
      </c>
      <c r="I214" s="342"/>
      <c r="J214" s="342"/>
      <c r="K214" s="357"/>
    </row>
    <row r="215" s="1" customFormat="1" ht="15" customHeight="1">
      <c r="B215" s="356"/>
      <c r="C215" s="290"/>
      <c r="D215" s="290"/>
      <c r="E215" s="290"/>
      <c r="F215" s="313">
        <v>2</v>
      </c>
      <c r="G215" s="351"/>
      <c r="H215" s="342" t="s">
        <v>1008</v>
      </c>
      <c r="I215" s="342"/>
      <c r="J215" s="342"/>
      <c r="K215" s="357"/>
    </row>
    <row r="216" s="1" customFormat="1" ht="15" customHeight="1">
      <c r="B216" s="356"/>
      <c r="C216" s="290"/>
      <c r="D216" s="290"/>
      <c r="E216" s="290"/>
      <c r="F216" s="313">
        <v>3</v>
      </c>
      <c r="G216" s="351"/>
      <c r="H216" s="342" t="s">
        <v>1009</v>
      </c>
      <c r="I216" s="342"/>
      <c r="J216" s="342"/>
      <c r="K216" s="357"/>
    </row>
    <row r="217" s="1" customFormat="1" ht="15" customHeight="1">
      <c r="B217" s="356"/>
      <c r="C217" s="290"/>
      <c r="D217" s="290"/>
      <c r="E217" s="290"/>
      <c r="F217" s="313">
        <v>4</v>
      </c>
      <c r="G217" s="351"/>
      <c r="H217" s="342" t="s">
        <v>1010</v>
      </c>
      <c r="I217" s="342"/>
      <c r="J217" s="342"/>
      <c r="K217" s="357"/>
    </row>
    <row r="218" s="1" customFormat="1" ht="12.75" customHeight="1">
      <c r="B218" s="358"/>
      <c r="C218" s="359"/>
      <c r="D218" s="359"/>
      <c r="E218" s="359"/>
      <c r="F218" s="359"/>
      <c r="G218" s="359"/>
      <c r="H218" s="359"/>
      <c r="I218" s="359"/>
      <c r="J218" s="359"/>
      <c r="K218" s="360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Koterová Vendula</dc:creator>
  <cp:lastModifiedBy>Koterová Vendula</cp:lastModifiedBy>
  <dcterms:created xsi:type="dcterms:W3CDTF">2022-06-15T12:05:08Z</dcterms:created>
  <dcterms:modified xsi:type="dcterms:W3CDTF">2022-06-15T12:05:11Z</dcterms:modified>
</cp:coreProperties>
</file>