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Klenovka_KP - Splašková 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'Klenovka_KP - Splašková k...'!$C$81:$K$533</definedName>
    <definedName name="_xlnm.Print_Area" localSheetId="1">'Klenovka_KP - Splašková k...'!$C$4:$J$37,'Klenovka_KP - Splašková k...'!$C$43:$J$65,'Klenovka_KP - Splašková k...'!$C$71:$K$533</definedName>
    <definedName name="_xlnm.Print_Titles" localSheetId="1">'Klenovka_KP - Splašková k...'!$81:$81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531"/>
  <c r="BH531"/>
  <c r="BG531"/>
  <c r="BF531"/>
  <c r="T531"/>
  <c r="T530"/>
  <c r="R531"/>
  <c r="R530"/>
  <c r="P531"/>
  <c r="P530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5"/>
  <c r="BH515"/>
  <c r="BG515"/>
  <c r="BF515"/>
  <c r="T515"/>
  <c r="R515"/>
  <c r="P515"/>
  <c r="BI512"/>
  <c r="BH512"/>
  <c r="BG512"/>
  <c r="BF512"/>
  <c r="T512"/>
  <c r="R512"/>
  <c r="P512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3"/>
  <c r="BH473"/>
  <c r="BG473"/>
  <c r="BF473"/>
  <c r="T473"/>
  <c r="R473"/>
  <c r="P473"/>
  <c r="BI470"/>
  <c r="BH470"/>
  <c r="BG470"/>
  <c r="BF470"/>
  <c r="T470"/>
  <c r="R470"/>
  <c r="P470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3"/>
  <c r="BH413"/>
  <c r="BG413"/>
  <c r="BF413"/>
  <c r="T413"/>
  <c r="R413"/>
  <c r="P413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299"/>
  <c r="BH299"/>
  <c r="BG299"/>
  <c r="BF299"/>
  <c r="T299"/>
  <c r="T298"/>
  <c r="R299"/>
  <c r="R298"/>
  <c r="P299"/>
  <c r="P298"/>
  <c r="BI294"/>
  <c r="BH294"/>
  <c r="BG294"/>
  <c r="BF294"/>
  <c r="T294"/>
  <c r="T293"/>
  <c r="R294"/>
  <c r="R293"/>
  <c r="P294"/>
  <c r="P293"/>
  <c r="BI290"/>
  <c r="BH290"/>
  <c r="BG290"/>
  <c r="BF290"/>
  <c r="T290"/>
  <c r="R290"/>
  <c r="P290"/>
  <c r="BI287"/>
  <c r="BH287"/>
  <c r="BG287"/>
  <c r="BF287"/>
  <c r="T287"/>
  <c r="R287"/>
  <c r="P287"/>
  <c r="BI281"/>
  <c r="BH281"/>
  <c r="BG281"/>
  <c r="BF281"/>
  <c r="T281"/>
  <c r="R281"/>
  <c r="P281"/>
  <c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57"/>
  <c r="BH257"/>
  <c r="BG257"/>
  <c r="BF257"/>
  <c r="T257"/>
  <c r="R257"/>
  <c r="P257"/>
  <c r="BI251"/>
  <c r="BH251"/>
  <c r="BG251"/>
  <c r="BF251"/>
  <c r="T251"/>
  <c r="R251"/>
  <c r="P251"/>
  <c r="BI248"/>
  <c r="BH248"/>
  <c r="BG248"/>
  <c r="BF248"/>
  <c r="T248"/>
  <c r="R248"/>
  <c r="P248"/>
  <c r="BI242"/>
  <c r="BH242"/>
  <c r="BG242"/>
  <c r="BF242"/>
  <c r="T242"/>
  <c r="R242"/>
  <c r="P242"/>
  <c r="BI239"/>
  <c r="BH239"/>
  <c r="BG239"/>
  <c r="BF239"/>
  <c r="T239"/>
  <c r="R239"/>
  <c r="P239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1"/>
  <c r="BH191"/>
  <c r="BG191"/>
  <c r="BF191"/>
  <c r="T191"/>
  <c r="R191"/>
  <c r="P191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2"/>
  <c r="BH152"/>
  <c r="BG152"/>
  <c r="BF152"/>
  <c r="T152"/>
  <c r="R152"/>
  <c r="P152"/>
  <c r="BI146"/>
  <c r="BH146"/>
  <c r="BG146"/>
  <c r="BF146"/>
  <c r="T146"/>
  <c r="R146"/>
  <c r="P146"/>
  <c r="BI139"/>
  <c r="BH139"/>
  <c r="BG139"/>
  <c r="BF139"/>
  <c r="T139"/>
  <c r="R139"/>
  <c r="P139"/>
  <c r="BI132"/>
  <c r="BH132"/>
  <c r="BG132"/>
  <c r="BF132"/>
  <c r="T132"/>
  <c r="R132"/>
  <c r="P132"/>
  <c r="BI126"/>
  <c r="BH126"/>
  <c r="BG126"/>
  <c r="BF126"/>
  <c r="T126"/>
  <c r="R126"/>
  <c r="P126"/>
  <c r="BI121"/>
  <c r="BH121"/>
  <c r="BG121"/>
  <c r="BF121"/>
  <c r="T121"/>
  <c r="R121"/>
  <c r="P121"/>
  <c r="BI115"/>
  <c r="BH115"/>
  <c r="BG115"/>
  <c r="BF115"/>
  <c r="T115"/>
  <c r="R115"/>
  <c r="P115"/>
  <c r="BI107"/>
  <c r="BH107"/>
  <c r="BG107"/>
  <c r="BF107"/>
  <c r="T107"/>
  <c r="R107"/>
  <c r="P107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BI85"/>
  <c r="BH85"/>
  <c r="BG85"/>
  <c r="BF85"/>
  <c r="T85"/>
  <c r="R85"/>
  <c r="P85"/>
  <c r="J79"/>
  <c r="J78"/>
  <c r="F78"/>
  <c r="F76"/>
  <c r="E74"/>
  <c r="J51"/>
  <c r="J50"/>
  <c r="F50"/>
  <c r="F48"/>
  <c r="E46"/>
  <c r="J16"/>
  <c r="E16"/>
  <c r="F51"/>
  <c r="J15"/>
  <c r="J10"/>
  <c r="J48"/>
  <c i="1" r="L50"/>
  <c r="AM50"/>
  <c r="AM49"/>
  <c r="L49"/>
  <c r="AM47"/>
  <c r="L47"/>
  <c r="L45"/>
  <c r="L44"/>
  <c i="2" r="BK515"/>
  <c r="J408"/>
  <c r="J384"/>
  <c r="J505"/>
  <c r="J470"/>
  <c r="BK411"/>
  <c r="BK347"/>
  <c r="BK299"/>
  <c r="J271"/>
  <c r="J162"/>
  <c r="BK449"/>
  <c r="J357"/>
  <c r="BK207"/>
  <c r="BK101"/>
  <c r="BK474"/>
  <c r="BK413"/>
  <c r="BK271"/>
  <c r="BK139"/>
  <c r="J463"/>
  <c r="BK408"/>
  <c r="J321"/>
  <c r="J216"/>
  <c r="J379"/>
  <c r="J455"/>
  <c r="J365"/>
  <c r="J239"/>
  <c r="J107"/>
  <c r="BK477"/>
  <c r="BK423"/>
  <c r="BK287"/>
  <c r="J132"/>
  <c r="J477"/>
  <c r="J411"/>
  <c r="J299"/>
  <c r="J207"/>
  <c r="BK351"/>
  <c r="BK294"/>
  <c r="J227"/>
  <c r="J521"/>
  <c r="BK421"/>
  <c r="BK308"/>
  <c r="J152"/>
  <c r="BK508"/>
  <c r="J449"/>
  <c r="BK375"/>
  <c r="BK251"/>
  <c r="J126"/>
  <c r="BK458"/>
  <c r="BK371"/>
  <c r="J281"/>
  <c r="BK202"/>
  <c r="J474"/>
  <c r="J402"/>
  <c r="BK521"/>
  <c r="J473"/>
  <c r="J418"/>
  <c r="J392"/>
  <c r="J308"/>
  <c r="J257"/>
  <c r="J85"/>
  <c r="BK473"/>
  <c r="BK384"/>
  <c r="BK274"/>
  <c r="BK174"/>
  <c r="BK85"/>
  <c r="BK428"/>
  <c r="BK357"/>
  <c r="BK214"/>
  <c r="J115"/>
  <c r="J452"/>
  <c r="BK392"/>
  <c r="J294"/>
  <c r="BK180"/>
  <c r="J91"/>
  <c r="J508"/>
  <c r="J396"/>
  <c r="BK248"/>
  <c r="BK132"/>
  <c r="J498"/>
  <c r="BK436"/>
  <c r="J316"/>
  <c r="BK168"/>
  <c r="J460"/>
  <c r="BK396"/>
  <c r="J265"/>
  <c r="J168"/>
  <c r="J328"/>
  <c r="J287"/>
  <c r="BK221"/>
  <c r="J480"/>
  <c r="BK402"/>
  <c r="BK332"/>
  <c r="J180"/>
  <c r="BK531"/>
  <c r="J440"/>
  <c r="BK365"/>
  <c r="J191"/>
  <c r="BK498"/>
  <c r="J443"/>
  <c r="BK343"/>
  <c r="J251"/>
  <c r="BK162"/>
  <c r="BK527"/>
  <c r="BK460"/>
  <c r="J524"/>
  <c r="J502"/>
  <c r="BK432"/>
  <c r="BK399"/>
  <c r="J336"/>
  <c r="BK290"/>
  <c r="J223"/>
  <c r="BK524"/>
  <c r="BK418"/>
  <c r="J375"/>
  <c r="J221"/>
  <c r="J121"/>
  <c r="BK494"/>
  <c r="BK443"/>
  <c r="BK321"/>
  <c r="BK242"/>
  <c r="J494"/>
  <c r="BK416"/>
  <c r="BK328"/>
  <c r="BK229"/>
  <c r="BK126"/>
  <c i="1" r="AS54"/>
  <c i="2" r="J416"/>
  <c r="J347"/>
  <c r="J202"/>
  <c r="BK91"/>
  <c r="BK455"/>
  <c r="J361"/>
  <c r="J212"/>
  <c r="BK502"/>
  <c r="J423"/>
  <c r="J332"/>
  <c r="BK223"/>
  <c r="J146"/>
  <c r="J306"/>
  <c r="J274"/>
  <c r="BK107"/>
  <c r="BK463"/>
  <c r="BK379"/>
  <c r="BK212"/>
  <c r="J96"/>
  <c r="J458"/>
  <c r="J421"/>
  <c r="J290"/>
  <c r="BK146"/>
  <c r="BK470"/>
  <c r="J399"/>
  <c r="BK306"/>
  <c r="J214"/>
  <c r="BK121"/>
  <c r="J483"/>
  <c r="BK426"/>
  <c r="BK388"/>
  <c r="BK480"/>
  <c r="J436"/>
  <c r="BK405"/>
  <c r="J325"/>
  <c r="BK281"/>
  <c r="BK216"/>
  <c r="J512"/>
  <c r="J405"/>
  <c r="J311"/>
  <c r="J139"/>
  <c r="BK505"/>
  <c r="BK452"/>
  <c r="J371"/>
  <c r="J174"/>
  <c r="BK512"/>
  <c r="BK440"/>
  <c r="BK336"/>
  <c r="BK257"/>
  <c r="BK152"/>
  <c r="J156"/>
  <c r="J428"/>
  <c r="BK316"/>
  <c r="BK156"/>
  <c r="J515"/>
  <c r="J446"/>
  <c r="J388"/>
  <c r="J248"/>
  <c r="J531"/>
  <c r="BK446"/>
  <c r="J351"/>
  <c r="BK239"/>
  <c r="J101"/>
  <c r="BK311"/>
  <c r="BK265"/>
  <c r="BK191"/>
  <c r="J432"/>
  <c r="BK361"/>
  <c r="J242"/>
  <c r="BK115"/>
  <c r="BK483"/>
  <c r="J426"/>
  <c r="J343"/>
  <c r="J229"/>
  <c r="J527"/>
  <c r="J413"/>
  <c r="BK325"/>
  <c r="BK227"/>
  <c r="BK96"/>
  <c l="1" r="P84"/>
  <c r="R305"/>
  <c r="P395"/>
  <c r="BK462"/>
  <c r="J462"/>
  <c r="J62"/>
  <c r="R462"/>
  <c r="BK511"/>
  <c r="J511"/>
  <c r="J63"/>
  <c r="T84"/>
  <c r="P305"/>
  <c r="BK395"/>
  <c r="J395"/>
  <c r="J61"/>
  <c r="R395"/>
  <c r="P462"/>
  <c r="R511"/>
  <c r="BK84"/>
  <c r="R84"/>
  <c r="R83"/>
  <c r="R82"/>
  <c r="BK305"/>
  <c r="J305"/>
  <c r="J60"/>
  <c r="T305"/>
  <c r="T395"/>
  <c r="T462"/>
  <c r="P511"/>
  <c r="T511"/>
  <c r="BK293"/>
  <c r="J293"/>
  <c r="J58"/>
  <c r="BK298"/>
  <c r="J298"/>
  <c r="J59"/>
  <c r="BK530"/>
  <c r="J530"/>
  <c r="J64"/>
  <c r="BE107"/>
  <c r="BE191"/>
  <c r="BE242"/>
  <c r="BE311"/>
  <c r="BE347"/>
  <c r="BE375"/>
  <c r="BE384"/>
  <c r="BE402"/>
  <c r="BE411"/>
  <c r="BE418"/>
  <c r="BE426"/>
  <c r="BE428"/>
  <c r="BE432"/>
  <c r="BE480"/>
  <c r="BE505"/>
  <c r="BE515"/>
  <c r="F79"/>
  <c r="BE85"/>
  <c r="BE91"/>
  <c r="BE101"/>
  <c r="BE121"/>
  <c r="BE139"/>
  <c r="BE152"/>
  <c r="BE156"/>
  <c r="BE202"/>
  <c r="BE216"/>
  <c r="BE221"/>
  <c r="BE257"/>
  <c r="BE274"/>
  <c r="BE290"/>
  <c r="BE294"/>
  <c r="BE299"/>
  <c r="BE306"/>
  <c r="BE308"/>
  <c r="BE325"/>
  <c r="BE328"/>
  <c r="BE332"/>
  <c r="BE343"/>
  <c r="BE351"/>
  <c r="BE361"/>
  <c r="BE365"/>
  <c r="BE379"/>
  <c r="BE396"/>
  <c r="BE399"/>
  <c r="BE405"/>
  <c r="BE416"/>
  <c r="BE460"/>
  <c r="BE463"/>
  <c r="BE470"/>
  <c r="BE498"/>
  <c r="BE524"/>
  <c r="J76"/>
  <c r="BE115"/>
  <c r="BE126"/>
  <c r="BE132"/>
  <c r="BE162"/>
  <c r="BE180"/>
  <c r="BE214"/>
  <c r="BE223"/>
  <c r="BE227"/>
  <c r="BE251"/>
  <c r="BE265"/>
  <c r="BE281"/>
  <c r="BE287"/>
  <c r="BE321"/>
  <c r="BE336"/>
  <c r="BE357"/>
  <c r="BE388"/>
  <c r="BE408"/>
  <c r="BE423"/>
  <c r="BE436"/>
  <c r="BE440"/>
  <c r="BE443"/>
  <c r="BE452"/>
  <c r="BE455"/>
  <c r="BE458"/>
  <c r="BE473"/>
  <c r="BE474"/>
  <c r="BE483"/>
  <c r="BE494"/>
  <c r="BE502"/>
  <c r="BE512"/>
  <c r="BE527"/>
  <c r="BE531"/>
  <c r="BE96"/>
  <c r="BE146"/>
  <c r="BE168"/>
  <c r="BE174"/>
  <c r="BE207"/>
  <c r="BE212"/>
  <c r="BE229"/>
  <c r="BE239"/>
  <c r="BE248"/>
  <c r="BE271"/>
  <c r="BE316"/>
  <c r="BE371"/>
  <c r="BE392"/>
  <c r="BE413"/>
  <c r="BE421"/>
  <c r="BE446"/>
  <c r="BE449"/>
  <c r="BE477"/>
  <c r="BE508"/>
  <c r="BE521"/>
  <c r="F35"/>
  <c i="1" r="BD55"/>
  <c r="BD54"/>
  <c r="W33"/>
  <c i="2" r="F34"/>
  <c i="1" r="BC55"/>
  <c r="BC54"/>
  <c r="W32"/>
  <c i="2" r="F32"/>
  <c i="1" r="BA55"/>
  <c r="BA54"/>
  <c r="AW54"/>
  <c r="AK30"/>
  <c i="2" r="J32"/>
  <c i="1" r="AW55"/>
  <c i="2" r="F33"/>
  <c i="1" r="BB55"/>
  <c r="BB54"/>
  <c r="W31"/>
  <c i="2" l="1" r="BK83"/>
  <c r="J83"/>
  <c r="J56"/>
  <c r="T83"/>
  <c r="T82"/>
  <c r="P83"/>
  <c r="P82"/>
  <c i="1" r="AU55"/>
  <c i="2" r="J84"/>
  <c r="J57"/>
  <c i="1" r="AX54"/>
  <c r="W30"/>
  <c i="2" r="F31"/>
  <c i="1" r="AZ55"/>
  <c r="AZ54"/>
  <c r="AV54"/>
  <c r="AK29"/>
  <c r="AY54"/>
  <c i="2" r="J31"/>
  <c i="1" r="AV55"/>
  <c r="AT55"/>
  <c r="AU54"/>
  <c i="2" l="1" r="BK82"/>
  <c r="J82"/>
  <c i="1" r="W29"/>
  <c r="AT54"/>
  <c i="2" r="J28"/>
  <c i="1" r="AG55"/>
  <c r="AG54"/>
  <c r="AK26"/>
  <c r="AK35"/>
  <c i="2" l="1" r="J37"/>
  <c r="J55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<sst xmlns="http://schemas.openxmlformats.org/spreadsheetml/2006/main">
  <si>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</si>
  <si>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</si>
  <si>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</si>
  <si>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</si>
  <si>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</si>
  <si>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{fd504be5-dbf4-4cd0-a6bc-7f08872a88cd}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</si>
  <si>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</si>
  <si>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</si>
  <si>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</si>
  <si>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</si>
  <si>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</si>
  <si>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</si>
  <si>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</si>
  <si>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</si>
  <si>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Klenovka_KP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</si>
  <si>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</si>
  <si>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</si>
  <si>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Splašková kanalizace Klenovka - kanalizační přípojky</t>
  </si>
  <si>
    <t>KSO:</t>
  </si>
  <si>
    <t/>
  </si>
  <si>
    <t>CC-CZ:</t>
  </si>
  <si>
    <t>Místo:</t>
  </si>
  <si>
    <t>k.ú. Klenovka</t>
  </si>
  <si>
    <t>Datum:</t>
  </si>
  <si>
    <t>29. 7. 2021</t>
  </si>
  <si>
    <t>Zadavatel:</t>
  </si>
  <si>
    <t>IČ:</t>
  </si>
  <si>
    <t>Město Přelouč, Československé armády 1665, Přelouč</t>
  </si>
  <si>
    <t>DIČ:</t>
  </si>
  <si>
    <t>Uchazeč:</t>
  </si>
  <si>
    <t>Vyplň údaj</t>
  </si>
  <si>
    <t>Projektant:</t>
  </si>
  <si>
    <t>IKKO Hradec Králové,s.r.o., Bratří Štefanů 238, HK</t>
  </si>
  <si>
    <t>True</t>
  </si>
  <si>
    <t>Zpracovatel:</t>
  </si>
  <si>
    <t>K. Hlaváčková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</si>
  <si>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</si>
  <si>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</si>
  <si>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</si>
  <si>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</si>
  <si>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</si>
  <si>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</si>
  <si>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</si>
  <si>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</si>
  <si>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</si>
  <si>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</si>
  <si>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</si>
  <si>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</si>
  <si>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</si>
  <si>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</si>
  <si>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</si>
  <si>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</si>
  <si>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</si>
  <si>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</si>
  <si>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</si>
  <si>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</si>
  <si>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</si>
  <si>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</si>
  <si>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</si>
  <si>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</si>
  <si>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</si>
  <si>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</si>
  <si>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</si>
  <si>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</si>
  <si>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</si>
  <si>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</si>
  <si>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</si>
  <si>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</si>
  <si>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</si>
  <si>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</si>
  <si>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</si>
  <si>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</si>
  <si>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</si>
  <si>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</si>
  <si>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</si>
  <si>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</si>
  <si>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</si>
  <si>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</si>
  <si>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</si>
  <si>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</si>
  <si>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</si>
  <si>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</si>
  <si>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</si>
  <si>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</si>
  <si>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</si>
  <si>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</si>
  <si>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</si>
  <si>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</si>
  <si>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</si>
  <si>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</si>
  <si>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</si>
  <si>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</si>
  <si>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</si>
  <si>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</si>
  <si>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</si>
  <si>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</si>
  <si>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</si>
  <si>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</si>
  <si>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</si>
  <si>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</si>
  <si>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</si>
  <si>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</si>
  <si>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</si>
  <si>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</si>
  <si>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</si>
  <si>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</si>
  <si>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</si>
  <si>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</si>
  <si>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</si>
  <si>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</si>
  <si>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</si>
  <si>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</si>
  <si>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</si>
  <si>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</si>
  <si>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</si>
  <si>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2021 02</t>
  </si>
  <si>
    <t>4</t>
  </si>
  <si>
    <t>253863832</t>
  </si>
  <si>
    <t>Online PSC</t>
  </si>
  <si>
    <t>https://podminky.urs.cz/item/CS_URS_2021_02/113106121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</si>
  <si>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</si>
  <si>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</si>
  <si>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P</t>
  </si>
  <si>
    <t>Poznámka k položce:_x000d_
- dlažba bude očištěna a zpětně využita</t>
  </si>
  <si>
    <t>VV</t>
  </si>
  <si>
    <t>(10,5*1,4)+(4,5*1,3)</t>
  </si>
  <si>
    <t>Součet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</si>
  <si>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</si>
  <si>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</si>
  <si>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-1646910769</t>
  </si>
  <si>
    <t>https://podminky.urs.cz/item/CS_URS_2021_02/113106123</t>
  </si>
  <si>
    <t>5,5*1,4</t>
  </si>
  <si>
    <t>3</t>
  </si>
  <si>
    <t>113106292</t>
  </si>
  <si>
    <t>Rozebrání dlažeb a dílců vozovek a ploch s přemístěním hmot na skládku na vzdálenost do 3 m nebo s naložením na dopravní prostředek, s jakoukoliv výplní spár strojně plochy jednotlivě přes 50 m2 do 200 m2 ze silničních dílců jakýchkoliv rozměrů, s ložem z kameniva nebo živice se spárami zalitými cementovou maltou</t>
  </si>
  <si>
    <t>-1325933950</t>
  </si>
  <si>
    <t>https://podminky.urs.cz/item/CS_URS_2021_02/113106292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</si>
  <si>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</si>
  <si>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Poznámka k položce:_x000d_
- panely (silniční dílce) budou zpětně využity</t>
  </si>
  <si>
    <t>(14,5+3)*3,0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</si>
  <si>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</si>
  <si>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</si>
  <si>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-1748094469</t>
  </si>
  <si>
    <t>https://podminky.urs.cz/item/CS_URS_2021_02/113107163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</si>
  <si>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</si>
  <si>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 xml:space="preserve"> (29,5*0,9)+(18,5*0,8) "celkové množství v  živ. komunikacích SÚS, podklad</t>
  </si>
  <si>
    <t xml:space="preserve"> (90,5*0,9)+(10,5*0,8)+(7*0,9)+(1,4*1,4) "celkové množství v místních živ. komunikacích, podklad</t>
  </si>
  <si>
    <t>5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</si>
  <si>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</si>
  <si>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</si>
  <si>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205912131</t>
  </si>
  <si>
    <t>https://podminky.urs.cz/item/CS_URS_2021_02/113107171</t>
  </si>
  <si>
    <t xml:space="preserve"> (29,5*1,4)+(18,5*1,3) "celkové množství v  živ. komunikacích SÚS, podklad</t>
  </si>
  <si>
    <t xml:space="preserve"> (90,5*0,9)+(10,5*0,8) "celkové množství v místních živ. komunikacích, podklad</t>
  </si>
  <si>
    <t>Mezisoučet - podkladní vrstvy</t>
  </si>
  <si>
    <t>(8,5*0,9)+(2,5*0,8) "betonové komunikace a plochy, kryt</t>
  </si>
  <si>
    <t>6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</si>
  <si>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</si>
  <si>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</si>
  <si>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-480272965</t>
  </si>
  <si>
    <t>https://podminky.urs.cz/item/CS_URS_2021_02/113107241</t>
  </si>
  <si>
    <t>7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</si>
  <si>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</si>
  <si>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</si>
  <si>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162175350</t>
  </si>
  <si>
    <t>https://podminky.urs.cz/item/CS_URS_2021_02/113107321</t>
  </si>
  <si>
    <t>12,5*0,9 "podklad v chodníku</t>
  </si>
  <si>
    <t>8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</si>
  <si>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</si>
  <si>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</si>
  <si>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-992910738</t>
  </si>
  <si>
    <t>https://podminky.urs.cz/item/CS_URS_2021_02/113107322</t>
  </si>
  <si>
    <t>10,5*0,9 "štěrkové místní komunikace a plochy, kryt</t>
  </si>
  <si>
    <t>(14,5*0,9)+(3*0,8) "panelové komunikace a plochy, podklad</t>
  </si>
  <si>
    <t>9</t>
  </si>
  <si>
    <t>113154123</t>
  </si>
  <si>
    <t>Frézování živičného podkladu nebo krytu s naložením na dopravní prostředek plochy do 500 m2 bez překážek v trase pruhu šířky přes 0,5 m do 1 m, tloušťky vrstvy 50 mm</t>
  </si>
  <si>
    <t>1275151580</t>
  </si>
  <si>
    <t>https://podminky.urs.cz/item/CS_URS_2021_02/113154123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</si>
  <si>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</si>
  <si>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 xml:space="preserve"> 12,5*1,3 "celkové množství v asf.chodníku</t>
  </si>
  <si>
    <t xml:space="preserve"> (29,5*1,9)+(18,5*1,8) "celkové množství v  živ. komunikacích SÚS, kryt</t>
  </si>
  <si>
    <t xml:space="preserve"> (90,5*1,4)+(10,5*1,3)+(7*1,4)+(1,4*1,4) "celkové množství v místních živ. komunikacích, kryt</t>
  </si>
  <si>
    <t>10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</si>
  <si>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</si>
  <si>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</si>
  <si>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</si>
  <si>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-1417186280</t>
  </si>
  <si>
    <t>https://podminky.urs.cz/item/CS_URS_2021_02/113201112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</si>
  <si>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</si>
  <si>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Poznámka k položce:_x000d_
- obrubníky budou zpětně využity</t>
  </si>
  <si>
    <t>(27+3)*2,0 "gravitační přípojky</t>
  </si>
  <si>
    <t>7*2,0 "tlakové přípojky</t>
  </si>
  <si>
    <t>11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</si>
  <si>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</si>
  <si>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</si>
  <si>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-515619817</t>
  </si>
  <si>
    <t>https://podminky.urs.cz/item/CS_URS_2021_02/119001401</t>
  </si>
  <si>
    <t xml:space="preserve">Poznámka k souboru cen:_x000d_
1. Ceny nelze použít pro dočasné zajištění potrubí v provozu pod tlakem přes 1 MPa a potrubí nebo jiných vedení v 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 Dočasné zajištění potrubí větších rozměrů než DN 500 se oceňuje individuálně._x000d_
</t>
  </si>
  <si>
    <t>0,9*(18+25) "gravitační přípojky</t>
  </si>
  <si>
    <t>0,8*(4+1) "tlakové přípojky</t>
  </si>
  <si>
    <t>12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</si>
  <si>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</si>
  <si>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</si>
  <si>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855074693</t>
  </si>
  <si>
    <t>https://podminky.urs.cz/item/CS_URS_2021_02/119001412</t>
  </si>
  <si>
    <t>4*0,9 "gravitační přípojky</t>
  </si>
  <si>
    <t>13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</si>
  <si>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</si>
  <si>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</si>
  <si>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1570430515</t>
  </si>
  <si>
    <t>https://podminky.urs.cz/item/CS_URS_2021_02/119001421</t>
  </si>
  <si>
    <t>0,9*(5+5) "gravitační přípojky</t>
  </si>
  <si>
    <t>0,8*(6+2) "tlakové přípojky</t>
  </si>
  <si>
    <t>14</t>
  </si>
  <si>
    <t>120001101</t>
  </si>
  <si>
    <t>Příplatek k cenám vykopávek za ztížení vykopávky v blízkosti podzemního vedení nebo výbušnin v horninách jakékoliv třídy</t>
  </si>
  <si>
    <t>m3</t>
  </si>
  <si>
    <t>-497472053</t>
  </si>
  <si>
    <t>https://podminky.urs.cz/item/CS_URS_2021_02/120001101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</si>
  <si>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výkopu;_x000d_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 Toto ustanovení neplatí pro objem tř. 6 a 7._x000d_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 prostor, v němž je nutno při vykopávce postupovat opatrně větší, platí cena pro celý objem výkopku v tomto prostoru. Od takto zjištěného množství se odečítá objem vedení i s příp. se vyskytujícím obalem._x000d_
- není v projektu uvedena, avšak která podle projektu nebo podle sdělení investora jsou pravděpodobně ve výkopišti uložena, se rovná objemu výkopu, který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9. Množství jednotek ztížení vykopávky v blízkosti výbušnin nezaložených dodavatelem se určí přiměřeně podle poznámek č. 2 a 4._x000d_
</t>
  </si>
  <si>
    <t>57*(2*0,9*1,5)</t>
  </si>
  <si>
    <t>13*(2*0,8*1,5)</t>
  </si>
  <si>
    <t>131151201</t>
  </si>
  <si>
    <t>Hloubení zapažených jam a zářezů strojně s urovnáním dna do předepsaného profilu a spádu v hornině třídy těžitelnosti I skupiny 1 a 2 do 20 m3</t>
  </si>
  <si>
    <t>125692280</t>
  </si>
  <si>
    <t>https://podminky.urs.cz/item/CS_URS_2021_02/131151201</t>
  </si>
  <si>
    <t>podíl zastoupení tř. zeminy 1-2: 55%</t>
  </si>
  <si>
    <t>0,55*((1,4*1,4*1,05)+(1,4*1,4*1,15))</t>
  </si>
  <si>
    <t>Mezisoučet - hloubení jam do hl. 2,5 m</t>
  </si>
  <si>
    <t>16</t>
  </si>
  <si>
    <t>131251201</t>
  </si>
  <si>
    <t>Hloubení zapažených jam a zářezů strojně s urovnáním dna do předepsaného profilu a spádu v hornině třídy těžitelnosti I skupiny 3 do 20 m3</t>
  </si>
  <si>
    <t>163541023</t>
  </si>
  <si>
    <t>https://podminky.urs.cz/item/CS_URS_2021_02/131251201</t>
  </si>
  <si>
    <t>podíl zastoupení tř. zeminy 3: 45%</t>
  </si>
  <si>
    <t>0,45*((1,4*1,4*1,05)+(1,4*1,4*1,15))</t>
  </si>
  <si>
    <t>17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</si>
  <si>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</si>
  <si>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</si>
  <si>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-157678813</t>
  </si>
  <si>
    <t>https://podminky.urs.cz/item/CS_URS_2021_02/132154204</t>
  </si>
  <si>
    <t>0,55*((26*0,8*1,45)+(2,5*0,8*1,75)+(3*0,8*1,6)+(4,5*0,8*1,85)+(7,5*0,8*1,9)) "tlakové přípojky</t>
  </si>
  <si>
    <t>0,55*((92,5*0,9*1,3)+(26,5*0,9*1,6)+(7*0,9*1,65)+(14,5*0,9*1,45)+(16*0,9*1,7)+(101*0,9*1,75)) "gravitační přípojky DN 150</t>
  </si>
  <si>
    <t>0,55*((24*0,9*1,45)+(5*0,9*1,75)+(10,5*0,9*1,9)) "gravitační přípojky DN 200</t>
  </si>
  <si>
    <t>Mezisoučet - hloubení rýh do hl. 2,5 m</t>
  </si>
  <si>
    <t>0,55*(3*0,8*2,1) "tlakové přípojky</t>
  </si>
  <si>
    <t>0,55*(3,5*0,9*2,2) "gravitační přípojky</t>
  </si>
  <si>
    <t>Mezisoučet - hloubení rýh do hl. 4,0 m</t>
  </si>
  <si>
    <t>18</t>
  </si>
  <si>
    <t>132254204</t>
  </si>
  <si>
    <t>Hloubení zapažených rýh šířky přes 800 do 2 000 mm strojně s urovnáním dna do předepsaného profilu a spádu v hornině třídy těžitelnosti I skupiny 3 přes 100 do 500 m3</t>
  </si>
  <si>
    <t>2103092342</t>
  </si>
  <si>
    <t>https://podminky.urs.cz/item/CS_URS_2021_02/132254204</t>
  </si>
  <si>
    <t>0,45*((26*0,8*1,45)+(2,5*0,8*1,75)+(3*0,8*1,6)+(4,5*0,8*1,85)+(7,5*0,8*1,9)) "tlakové přípojky</t>
  </si>
  <si>
    <t>0,45*((92,5*0,9*1,3)+(26,5*0,9*1,6)+(7*0,9*1,65)+(14,5*0,9*1,45)+(16*0,9*1,7)+(101*0,9*1,75)) "gravitační přípojky DN 150</t>
  </si>
  <si>
    <t>0,45*((24*0,9*1,45)+(5*0,9*1,75)+(10,5*0,9*1,9)) "gravitační přípojky DN 200</t>
  </si>
  <si>
    <t>0,45*(3*0,8*2,1) "tlakové přípojky</t>
  </si>
  <si>
    <t>0,45*(3,5*0,9*2,2) "gravitační přípojky</t>
  </si>
  <si>
    <t>19</t>
  </si>
  <si>
    <t>151201101</t>
  </si>
  <si>
    <t>Zřízení pažení a rozepření stěn rýh pro podzemní vedení zátažné, hloubky do 2 m</t>
  </si>
  <si>
    <t>544873083</t>
  </si>
  <si>
    <t>https://podminky.urs.cz/item/CS_URS_2021_02/151201101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</si>
  <si>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oceňuje se toto Odstranění pažení stěn cenami souboru cen 151 . 0-12 Pažení stěn a kotvení stěn příslušnými cenami katalogu 800-2 Zvláštní zakládání objektů._x000d_
</t>
  </si>
  <si>
    <t>(2*257,5*1,75)+(2*39,5*1,9)+(2*43,5*1,9)</t>
  </si>
  <si>
    <t>20</t>
  </si>
  <si>
    <t>151201102</t>
  </si>
  <si>
    <t>Zřízení pažení a rozepření stěn rýh pro podzemní vedení zátažné, hloubky přes 2 do 4 m</t>
  </si>
  <si>
    <t>-637121483</t>
  </si>
  <si>
    <t>https://podminky.urs.cz/item/CS_URS_2021_02/151201102</t>
  </si>
  <si>
    <t>(2*3,5*2,65)+(2*3*2,55)</t>
  </si>
  <si>
    <t>151201111</t>
  </si>
  <si>
    <t>Odstranění pažení a rozepření stěn rýh pro podzemní vedení s uložením materiálu na vzdálenost do 3 m od kraje výkopu zátažné, hloubky do 2 m</t>
  </si>
  <si>
    <t>1275407707</t>
  </si>
  <si>
    <t>https://podminky.urs.cz/item/CS_URS_2021_02/151201111</t>
  </si>
  <si>
    <t>22</t>
  </si>
  <si>
    <t>151201112</t>
  </si>
  <si>
    <t>Odstranění pažení a rozepření stěn rýh pro podzemní vedení s uložením materiálu na vzdálenost do 3 m od kraje výkopu zátažné, hloubky přes 2 do 4 m</t>
  </si>
  <si>
    <t>1705714753</t>
  </si>
  <si>
    <t>https://podminky.urs.cz/item/CS_URS_2021_02/151201112</t>
  </si>
  <si>
    <t>23</t>
  </si>
  <si>
    <t>151201201</t>
  </si>
  <si>
    <t>Zřízení pažení stěn výkopu bez rozepření nebo vzepření zátažné, hloubky do 4 m</t>
  </si>
  <si>
    <t>-863877692</t>
  </si>
  <si>
    <t>https://podminky.urs.cz/item/CS_URS_2021_02/151201201</t>
  </si>
  <si>
    <t xml:space="preserve">Poznámka k souboru cen:_x000d_
1. Ceny nelze použít pro oceňování rozepřeného pažení stěn rýh pro podzemní vedení; toto se oceňuje cenami souboru cen 151 . 0-11 Zřízení pažení a rozepření stěn rýh pro podzemní vedení pro všechny šířky rýhy._x000d_
2. Plocha mezer mezi pažinami příložného pažení se od plochy příložného pažení neodečítá; nezapažené plochy u pažení zátažného nebo hnaného se od plochy pažení odečítají._x000d_
</t>
  </si>
  <si>
    <t>2*(2*1,4*1,15)</t>
  </si>
  <si>
    <t>24</t>
  </si>
  <si>
    <t>151201211</t>
  </si>
  <si>
    <t>Odstranění pažení stěn výkopu bez rozepření nebo vzepření s uložením pažin na vzdálenost do 3 m od okraje výkopu zátažné, hloubky do 4 m</t>
  </si>
  <si>
    <t>751184448</t>
  </si>
  <si>
    <t>https://podminky.urs.cz/item/CS_URS_2021_02/151201211</t>
  </si>
  <si>
    <t>25</t>
  </si>
  <si>
    <t>151201301</t>
  </si>
  <si>
    <t>Zřízení rozepření zapažených stěn výkopů s potřebným přepažováním při pažení zátažném, hloubky do 4 m</t>
  </si>
  <si>
    <t>-847660593</t>
  </si>
  <si>
    <t>https://podminky.urs.cz/item/CS_URS_2021_02/151201301</t>
  </si>
  <si>
    <t xml:space="preserve">Poznámka k souboru cen:_x000d_
1. Ceny nelze použít pro oceňování rozepření stěn rýh pro podzemní vedení v hloubce do 8m; toto rozepření je započteno v cenách souboru cen 151 . 0-11 Zřízení pažení a rozepření stěn rýh pro podzemní vedení pro všechny šířky rýhy._x000d_
</t>
  </si>
  <si>
    <t>4,312 "celkový objem hloubených vykopávek jam do hl.v. 4,0 m</t>
  </si>
  <si>
    <t>26</t>
  </si>
  <si>
    <t>151201311</t>
  </si>
  <si>
    <t>Odstranění rozepření stěn výkopů s uložením materiálu na vzdálenost do 3 m od okraje výkopu pažení zátažného, hloubky do 4 m</t>
  </si>
  <si>
    <t>-1962456173</t>
  </si>
  <si>
    <t>https://podminky.urs.cz/item/CS_URS_2021_02/151201311</t>
  </si>
  <si>
    <t>27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</si>
  <si>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</si>
  <si>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</si>
  <si>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518457122</t>
  </si>
  <si>
    <t>https://podminky.urs.cz/item/CS_URS_2021_02/162751117</t>
  </si>
  <si>
    <t>31,157+132,731+(6,49+0,30)</t>
  </si>
  <si>
    <t>Mezisoučet - lože+obsyp potrubí+objem potrubí a objektů</t>
  </si>
  <si>
    <t>(17,5*0,9*0,59)+(75*0,9*0,66)+(7*0,9*0,94)+(3,5*0,9*1,49)+(14,5*0,9*0,7) "gravitační přípojky DN 150</t>
  </si>
  <si>
    <t>(8,5*0,9*0,7)+(15,5*0,9*0,77) "gravitační přípojky DN 200</t>
  </si>
  <si>
    <t>(15,5*0,8*0,84)+(10,5*0,8*0,91)+(3*0,8*0,95)+(3*0,8*1,49) "tlakové přípojky</t>
  </si>
  <si>
    <t>Mezisoučet - výměna zeminy (pro zásyp v komunikacích se zpevněným povrchem - 100%)</t>
  </si>
  <si>
    <t>113,606 "odvoz zeminy nevhodné pro zásyp</t>
  </si>
  <si>
    <t>28</t>
  </si>
  <si>
    <t>167151111</t>
  </si>
  <si>
    <t>Nakládání, skládání a překládání neulehlého výkopku nebo sypaniny strojně nakládání, množství přes 100 m3, z hornin třídy těžitelnosti I, skupiny 1 až 3</t>
  </si>
  <si>
    <t>-1892846489</t>
  </si>
  <si>
    <t>https://podminky.urs.cz/item/CS_URS_2021_02/167151111</t>
  </si>
  <si>
    <t>113,606 "nakládání zeminy pro výměnu zásypu</t>
  </si>
  <si>
    <t>29</t>
  </si>
  <si>
    <t>171201201</t>
  </si>
  <si>
    <t>Uložení sypaniny na skládky nebo meziskládky bez hutnění s upravením uložené sypaniny do předepsaného tvaru</t>
  </si>
  <si>
    <t>-47126667</t>
  </si>
  <si>
    <t>https://podminky.urs.cz/item/CS_URS_2021_02/171201201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</si>
  <si>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</si>
  <si>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113,606 "zemina nevhodná pro zásyp</t>
  </si>
  <si>
    <t>170,678 "přebytečný výkopek</t>
  </si>
  <si>
    <t>30</t>
  </si>
  <si>
    <t>171201231</t>
  </si>
  <si>
    <t>Poplatek za uložení stavebního odpadu na recyklační skládce (skládkovné) zeminy a kamení zatříděného do Katalogu odpadů pod kódem 17 05 04</t>
  </si>
  <si>
    <t>t</t>
  </si>
  <si>
    <t>904534857</t>
  </si>
  <si>
    <t>https://podminky.urs.cz/item/CS_URS_2021_02/171201231</t>
  </si>
  <si>
    <t>284,284*1,8 'Přepočtené koeficientem množství</t>
  </si>
  <si>
    <t>31</t>
  </si>
  <si>
    <t>174101101</t>
  </si>
  <si>
    <t>Zásyp sypaninou z jakékoliv horniny strojně s uložením výkopku ve vrstvách se zhutněním jam, šachet, rýh nebo kolem objektů v těchto vykopávkách</t>
  </si>
  <si>
    <t>485312510</t>
  </si>
  <si>
    <t>https://podminky.urs.cz/item/CS_URS_2021_02/174101101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</si>
  <si>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</si>
  <si>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4,312+483,938 "celkový objem hloubených vykopávek</t>
  </si>
  <si>
    <t>-170,678 "přebytečný výkopek</t>
  </si>
  <si>
    <t>32</t>
  </si>
  <si>
    <t>M</t>
  </si>
  <si>
    <t>58337344</t>
  </si>
  <si>
    <t>štěrkopísek frakce 0/32</t>
  </si>
  <si>
    <t>-1095906916</t>
  </si>
  <si>
    <t>https://podminky.urs.cz/item/CS_URS_2021_02/58337344</t>
  </si>
  <si>
    <t>113,606*1,9 'Přepočtené koeficientem množství</t>
  </si>
  <si>
    <t>33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</si>
  <si>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</si>
  <si>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</si>
  <si>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1670013071</t>
  </si>
  <si>
    <t>https://podminky.urs.cz/item/CS_URS_2021_02/175151101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</si>
  <si>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</si>
  <si>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(46,5*0,8*0,36) "tlakové přípojky</t>
  </si>
  <si>
    <t>(261*0,9*0,46)+(39,5*0,9*0,5)-6,49 "gravitační přípojky</t>
  </si>
  <si>
    <t>34</t>
  </si>
  <si>
    <t>58331351</t>
  </si>
  <si>
    <t>kamenivo těžené drobné frakce 0/4</t>
  </si>
  <si>
    <t>55845851</t>
  </si>
  <si>
    <t>https://podminky.urs.cz/item/CS_URS_2021_02/58331351</t>
  </si>
  <si>
    <t>132,731*2 'Přepočtené koeficientem množství</t>
  </si>
  <si>
    <t>35</t>
  </si>
  <si>
    <t>181102302</t>
  </si>
  <si>
    <t>Úprava pláně na stavbách silnic a dálnic strojně v zářezech mimo skalních se zhutněním</t>
  </si>
  <si>
    <t>-62686571</t>
  </si>
  <si>
    <t>https://podminky.urs.cz/item/CS_URS_2021_02/181102302</t>
  </si>
  <si>
    <t xml:space="preserve">Poznámka k souboru cen:_x000d_
1. Ceny se zhutněním jsou určeny pro všechny míry zhutnění._x000d_
2. Ceny 10-2301, 10-2302, 20-2301 a 20-2305 jsou určeny pro urovnání nově zřizovaných ploch vodorovných nebo ve sklonu do 1:5 pod zpevnění ploch jakéhokoliv druhu, pod humusování, drnování a dále předepíše-li projekt urovnání pláně z jiného důvodu._x000d_
3. Cena 10-2303 je určena pro vyplnění sypaninou prohlubní zářezů v horninách třídy II a III._x000d_
4. Ceny neplatí pro zhutnění podloží pod násypy; toto zhutnění se oceňuje cenou 215 90-1101 Zhutnění podloží pod násypy._x000d_
5. Ceny neplatí pro urovnání lavic (berem) šířky do 3 m přerušujících svahy, pro urovnání dna příkopů pro jakoukoliv jejich šířku; toto urovnání se oceňuje cenami souboru cen 182 . 0-11 Svahování trvalých svahů do projektovaných profilů A 01 tohoto katalogu._x000d_
6. Urovnání ploch ve sklonu přes 1:5 (svahování) se oceňuje cenou 182 20-1101 Svahování trvalých svahů do projektovaných profilů, části A 01 tohoto katalogu._x000d_
7. Vyplnění prohlubní v horninách třídy II a III betonem nebo stabilizací se oceňuje cenami části A 01 Zřízení konstrukcí katalogu 822-1 Komunikace pozemní a letiště._x000d_
</t>
  </si>
  <si>
    <t>41,350 "v asf. komunikaci III.tř. SÚS</t>
  </si>
  <si>
    <t xml:space="preserve">89,850 "v místní asf. komunikaci </t>
  </si>
  <si>
    <t>15,450 "v panelových plochách</t>
  </si>
  <si>
    <t>36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</si>
  <si>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</si>
  <si>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</si>
  <si>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-959992169</t>
  </si>
  <si>
    <t>https://podminky.urs.cz/item/CS_URS_2021_02/181111111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</si>
  <si>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 90-1..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</si>
  <si>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(7,5*0,8) "tlakové přípojky</t>
  </si>
  <si>
    <t>(101+10,5)*0,9+(1,4*1,4) "gravitační přípojky</t>
  </si>
  <si>
    <t>37</t>
  </si>
  <si>
    <t>181411131</t>
  </si>
  <si>
    <t>Založení trávníku na půdě předem připravené plochy do 1000 m2 výsevem včetně utažení parkového v rovině nebo na svahu do 1:5</t>
  </si>
  <si>
    <t>1126408259</t>
  </si>
  <si>
    <t>https://podminky.urs.cz/item/CS_URS_2021_02/181411131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</si>
  <si>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</si>
  <si>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38</t>
  </si>
  <si>
    <t>005724100</t>
  </si>
  <si>
    <t>osivo směs travní parková</t>
  </si>
  <si>
    <t>kg</t>
  </si>
  <si>
    <t>685252341</t>
  </si>
  <si>
    <t>https://podminky.urs.cz/item/CS_URS_2021_02/005724100</t>
  </si>
  <si>
    <t>108,31*0,015 'Přepočtené koeficientem množství</t>
  </si>
  <si>
    <t>Svislé a kompletní konstrukce</t>
  </si>
  <si>
    <t>39</t>
  </si>
  <si>
    <t>359901211</t>
  </si>
  <si>
    <t>Monitoring stok (kamerový systém) jakékoli výšky nová kanalizace</t>
  </si>
  <si>
    <t>-820155091</t>
  </si>
  <si>
    <t>https://podminky.urs.cz/item/CS_URS_2021_02/359901211</t>
  </si>
  <si>
    <t xml:space="preserve">Poznámka k souboru cen:_x000d_
1. V ceně jsou započteny náklady na zhotovení záznamu o prohlídce a protokolu prohlídky._x000d_
</t>
  </si>
  <si>
    <t>261+39,5</t>
  </si>
  <si>
    <t>Vodorovné konstrukce</t>
  </si>
  <si>
    <t>40</t>
  </si>
  <si>
    <t>451572111</t>
  </si>
  <si>
    <t>Lože pod potrubí, stoky a drobné objekty v otevřeném výkopu z kameniva drobného těženého 0 až 4 mm</t>
  </si>
  <si>
    <t>594451132</t>
  </si>
  <si>
    <t>https://podminky.urs.cz/item/CS_URS_2021_02/451572111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</si>
  <si>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</si>
  <si>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(46,5*0,8*0,1) "tlakové přípojky</t>
  </si>
  <si>
    <t>((261+39,5)*0,9*0,1)+2*(1,4*1,4*0,1) "gravitační přípojky</t>
  </si>
  <si>
    <t>Komunikace pozemní</t>
  </si>
  <si>
    <t>41</t>
  </si>
  <si>
    <t>564231111</t>
  </si>
  <si>
    <t>Podklad nebo podsyp ze štěrkopísku ŠP s rozprostřením, vlhčením a zhutněním, po zhutnění tl. 100 mm</t>
  </si>
  <si>
    <t>718133243</t>
  </si>
  <si>
    <t>https://podminky.urs.cz/item/CS_URS_2021_02/564231111</t>
  </si>
  <si>
    <t>42</t>
  </si>
  <si>
    <t>564271111</t>
  </si>
  <si>
    <t>Podklad nebo podsyp ze štěrkopísku ŠP s rozprostřením, vlhčením a zhutněním, po zhutnění tl. 250 mm</t>
  </si>
  <si>
    <t>1042155364</t>
  </si>
  <si>
    <t>https://podminky.urs.cz/item/CS_URS_2021_02/564271111</t>
  </si>
  <si>
    <t>41,350 "asf. komunikaci III.tř.</t>
  </si>
  <si>
    <t>43</t>
  </si>
  <si>
    <t>564851111</t>
  </si>
  <si>
    <t>Podklad ze štěrkodrti ŠD s rozprostřením a zhutněním, po zhutnění tl. 150 mm</t>
  </si>
  <si>
    <t>-1621283804</t>
  </si>
  <si>
    <t>https://podminky.urs.cz/item/CS_URS_2021_02/564851111</t>
  </si>
  <si>
    <t>5,5*0,9 "podklad pod zámkovou dlažbu</t>
  </si>
  <si>
    <t>(10,5*0,9)+(4,5*0,8) "podklad pod betonovou dlažbu</t>
  </si>
  <si>
    <t>44</t>
  </si>
  <si>
    <t>564871116</t>
  </si>
  <si>
    <t>Podklad ze štěrkodrti ŠD s rozprostřením a zhutněním, po zhutnění tl. 300 mm</t>
  </si>
  <si>
    <t>2010592885</t>
  </si>
  <si>
    <t>https://podminky.urs.cz/item/CS_URS_2021_02/564871116</t>
  </si>
  <si>
    <t>50,710 "podklad pod panely</t>
  </si>
  <si>
    <t>(90,5*0,9)+(10,5*0,8) "podklad místních živ.komunikací</t>
  </si>
  <si>
    <t>45</t>
  </si>
  <si>
    <t>565165111</t>
  </si>
  <si>
    <t>Asfaltový beton vrstva podkladní ACP 16 (obalované kamenivo střednězrnné - OKS) s rozprostřením a zhutněním v pruhu šířky přes 1,5 do 3 m, po zhutnění tl. 80 mm</t>
  </si>
  <si>
    <t>-119943733</t>
  </si>
  <si>
    <t>https://podminky.urs.cz/item/CS_URS_2021_02/565165111</t>
  </si>
  <si>
    <t xml:space="preserve">Poznámka k souboru cen:_x000d_
1. ČSN EN 13108-1 připouští pro ACP 16 pouze tl. 50 až 80 mm._x000d_
</t>
  </si>
  <si>
    <t>65,350 "asf. komunikaci III.tř.</t>
  </si>
  <si>
    <t>46</t>
  </si>
  <si>
    <t>565175111</t>
  </si>
  <si>
    <t>Asfaltový beton vrstva podkladní ACP 16 (obalované kamenivo střednězrnné - OKS) s rozprostřením a zhutněním v pruhu šířky přes 1,5 do 3 m, po zhutnění tl. 100 mm</t>
  </si>
  <si>
    <t>703964790</t>
  </si>
  <si>
    <t>https://podminky.urs.cz/item/CS_URS_2021_02/565175111</t>
  </si>
  <si>
    <t>47</t>
  </si>
  <si>
    <t>565175113</t>
  </si>
  <si>
    <t>Asfaltový beton vrstva podkladní ACP 16 (obalované kamenivo střednězrnné - OKS) s rozprostřením a zhutněním v pruhu šířky přes 1,5 do 3 m, po zhutnění tl. 120 mm</t>
  </si>
  <si>
    <t>-1763342066</t>
  </si>
  <si>
    <t>https://podminky.urs.cz/item/CS_URS_2021_02/565175113</t>
  </si>
  <si>
    <t>89,850 "místní asf. komunikace</t>
  </si>
  <si>
    <t>48</t>
  </si>
  <si>
    <t>566901132</t>
  </si>
  <si>
    <t>Vyspravení podkladu po překopech inženýrských sítí plochy do 15 m2 s rozprostřením a zhutněním štěrkodrtí tl. 150 mm</t>
  </si>
  <si>
    <t>-1358208331</t>
  </si>
  <si>
    <t>https://podminky.urs.cz/item/CS_URS_2021_02/566901132</t>
  </si>
  <si>
    <t xml:space="preserve">Poznámka k souboru cen:_x000d_
1. Ceny jsou určeny pro vyspravení podkladů po překopech pro inženýrské sítětrvalé i dočasné (předepíše-li je projekt)._x000d_
2. Ceny jsou určeny pouze pro případy havárií, přeložek nebo běžných oprav inženýrských sítí._x000d_
3. Ceny nelze použít v rámci výstavby nových inženýrských sítí._x000d_
4. V cenách nejsou započteny náklady na příp. nutný spojovací postřik, který se oceňuje cenami souboru cen 573 2.-11 Postřik živičný spojovací části A01 tohoto katalogu._x000d_
</t>
  </si>
  <si>
    <t>9,450 "štěrkové plochy, kryt</t>
  </si>
  <si>
    <t>49</t>
  </si>
  <si>
    <t>566901133</t>
  </si>
  <si>
    <t>Vyspravení podkladu po překopech inženýrských sítí plochy do 15 m2 s rozprostřením a zhutněním štěrkodrtí tl. 200 mm</t>
  </si>
  <si>
    <t>-1697768483</t>
  </si>
  <si>
    <t>https://podminky.urs.cz/item/CS_URS_2021_02/566901133</t>
  </si>
  <si>
    <t>9,650 "betonové plochy, podklad</t>
  </si>
  <si>
    <t>9,450 "štěrkové plochy, podklad</t>
  </si>
  <si>
    <t>(7*0,9)+(1,4*1,4) "místní živ.plochy</t>
  </si>
  <si>
    <t>50</t>
  </si>
  <si>
    <t>567122114</t>
  </si>
  <si>
    <t>Podklad ze směsi stmelené cementem SC bez dilatačních spár, s rozprostřením a zhutněním SC C 8/10 (KSC I), po zhutnění tl. 150 mm</t>
  </si>
  <si>
    <t>-779732384</t>
  </si>
  <si>
    <t>https://podminky.urs.cz/item/CS_URS_2021_02/567122114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</si>
  <si>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</si>
  <si>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51</t>
  </si>
  <si>
    <t>572340111</t>
  </si>
  <si>
    <t>Vyspravení krytu komunikací po překopech inženýrských sítí plochy do 15 m2 asfaltovým betonem ACO (AB), po zhutnění tl. přes 30 do 50 mm</t>
  </si>
  <si>
    <t>-589630123</t>
  </si>
  <si>
    <t>https://podminky.urs.cz/item/CS_URS_2021_02/572340111</t>
  </si>
  <si>
    <t xml:space="preserve">Poznámka k souboru cen:_x000d_
1. Ceny jsou určeny pro vyspravení krytů po překopech pro inženýrské sítě trvalé i dočasné (předepíše-li to projekt)._x000d_
2. Ceny jsou určeny pouze pro případy havárií, přeložek nebo běžných oprav inženýrských sítí._x000d_
3. Ceny nelze použít v rámci výstavby nových inženýrských sítí._x000d_
4. V cenách nejsou započteny náklady na:_x000d_
a) postřik živičný spojovací, který se oceňuje cenami souboru cen 573 2.-11 Postřik živičný spojovací části A 01 tohoto katalogu,_x000d_
b) zdrsňovací posyp, který se oceňuje cenami 578 90-112 Zdrsňovací posyp litého asfaltu z kameniva drobného drceného obaleného asfaltem při překopech inženýrských sítí, 572 40-41 Posyp živičného podkladu nebo krytu části C 01 tohoto katalogu._x000d_
</t>
  </si>
  <si>
    <t>(7*1,4)+(1,4*1,4) "místní komunikace zpevněné živ.</t>
  </si>
  <si>
    <t>52</t>
  </si>
  <si>
    <t>573211111</t>
  </si>
  <si>
    <t>Postřik spojovací PS bez posypu kamenivem z asfaltu silničního, v množství 0,60 kg/m2</t>
  </si>
  <si>
    <t>2089129294</t>
  </si>
  <si>
    <t>https://podminky.urs.cz/item/CS_URS_2021_02/573211111</t>
  </si>
  <si>
    <t>11,76 "místní živ.plochy</t>
  </si>
  <si>
    <t>140,35+89,85 "v místních asf. komunikacích</t>
  </si>
  <si>
    <t>89,35+65,35 "v komunikacích III.tř. SÚS</t>
  </si>
  <si>
    <t>53</t>
  </si>
  <si>
    <t>577134111</t>
  </si>
  <si>
    <t>Asfaltový beton vrstva obrusná ACO 11 (ABS) s rozprostřením a se zhutněním z nemodifikovaného asfaltu v pruhu šířky do 3 m tř. I, po zhutnění tl. 40 mm</t>
  </si>
  <si>
    <t>2000724773</t>
  </si>
  <si>
    <t>https://podminky.urs.cz/item/CS_URS_2021_02/577134111</t>
  </si>
  <si>
    <t xml:space="preserve">Poznámka k souboru cen:_x000d_
1. ČSN EN 13108-1 připouští pro ACO 11 pouze tl. 35 až 50 mm._x000d_
</t>
  </si>
  <si>
    <t>140,350 "místní asf. komunikace, kryt</t>
  </si>
  <si>
    <t>54</t>
  </si>
  <si>
    <t>577144131</t>
  </si>
  <si>
    <t>Asfaltový beton vrstva obrusná ACO 11 (ABS) s rozprostřením a se zhutněním z modifikovaného asfaltu v pruhu šířky přes do 1,5 do 3 m, po zhutnění tl. 50 mm</t>
  </si>
  <si>
    <t>-2033332349</t>
  </si>
  <si>
    <t>https://podminky.urs.cz/item/CS_URS_2021_02/577144131</t>
  </si>
  <si>
    <t>89,350 "asf. komunikaci III.tř.</t>
  </si>
  <si>
    <t>55</t>
  </si>
  <si>
    <t>577166111</t>
  </si>
  <si>
    <t>Asfaltový beton vrstva ložní ACL 22 (ABVH) s rozprostřením a zhutněním z nemodifikovaného asfaltu v pruhu šířky do 3 m, po zhutnění tl. 70 mm</t>
  </si>
  <si>
    <t>-1712398023</t>
  </si>
  <si>
    <t>https://podminky.urs.cz/item/CS_URS_2021_02/577166111</t>
  </si>
  <si>
    <t xml:space="preserve">Poznámka k souboru cen:_x000d_
1. ČSN EN 13108-1 připouští pro ACL 22 pouze tl. 60 až 90 mm._x000d_
</t>
  </si>
  <si>
    <t>65,350 "asf. komunikace III.tř.</t>
  </si>
  <si>
    <t>89,850 "místní asf.komunikace</t>
  </si>
  <si>
    <t>56</t>
  </si>
  <si>
    <t>578132113</t>
  </si>
  <si>
    <t>Litý asfalt MA 8 (LAJ) s rozprostřením z nemodifikovaného asfaltu v pruhu šířky do 3 m tl. 30 mm</t>
  </si>
  <si>
    <t>-1552463799</t>
  </si>
  <si>
    <t>https://podminky.urs.cz/item/CS_URS_2021_02/578132113</t>
  </si>
  <si>
    <t xml:space="preserve">Poznámka k souboru cen:_x000d_
1. ČSN EN 13108-8 připouští pro MA 8 pouze tl. 25 až 40 mm._x000d_
2. V cenách jsou započteny i náklady na napojení pracovních spár._x000d_
3. V cenách nejsou započteny náklady na příp. projektem předepsané:_x000d_
a) vložky z lepenky, které se oceňují cenami souboru cen 919 7.- Vložka pod litý asfalt,_x000d_
b) zdrsňovací posypy, které se oceňují cenami souboru cen 578 90- Zdrsňovací posyp litého asfaltu,_x000d_
c) posypy drobným kamenivem, které se oceňují cenami souboru cen 572 40- Posyp živičného podkladu nebo krytu části C 01 tohoto katalogu._x000d_
</t>
  </si>
  <si>
    <t>16,250 "kryt plochy v živ.chodnících</t>
  </si>
  <si>
    <t>57</t>
  </si>
  <si>
    <t>581124115</t>
  </si>
  <si>
    <t>Kryt z prostého betonu komunikací pro pěší tl. 150 mm</t>
  </si>
  <si>
    <t>284074707</t>
  </si>
  <si>
    <t>https://podminky.urs.cz/item/CS_URS_2021_02/581124115</t>
  </si>
  <si>
    <t xml:space="preserve">Poznámka k souboru cen:_x000d_
1. V cenách nejsou započteny náklady na popř. projektem předepsané:_x000d_
a) živičné postřiky, nátěry nebo mezivrstvy, které se oceňují cenami souborů cen stavebního dílu 57 Kryty pozemních komunikací,_x000d_
b) vložky z lepenky, které se oceňují cenami souboru cen 919 7. -51 Vložka pod litý asfalt,_x000d_
c) dilatační spáry řezané a vkládané, které se oceňují cenami souborů cen 911 11-1 Řezání dilatačních spár a 911 12-. Těsnění dilatačních spár,_x000d_
d) postřiky povrchu ochrannou emulzí, které se oceňují cenou 919 74-8111 Postřik cementobetonového povrchu krytu nebo podkladu ochrannou emulzí,_x000d_
e) ošetření povrchu betonového krytu vodou, které se oceňují cenou 919 74-1111 Ošetření cementobetonové plochy vodou._x000d_
</t>
  </si>
  <si>
    <t>9,650 "betonové plochy, kryt</t>
  </si>
  <si>
    <t>58</t>
  </si>
  <si>
    <t>584121111</t>
  </si>
  <si>
    <t>Osazení silničních dílců ze železového betonu s podkladem z kameniva těženého do tl. 40 mm jakéhokoliv druhu a velikosti, na plochu jednotlivě přes 50 do 200 m2</t>
  </si>
  <si>
    <t>933183594</t>
  </si>
  <si>
    <t>https://podminky.urs.cz/item/CS_URS_2021_02/584121111</t>
  </si>
  <si>
    <t xml:space="preserve">Poznámka k souboru cen:_x000d_
1. V ceně nejsou započteny náklady na:_x000d_
a) dodání dílců, které se oceňuje ve specifikaci; ztratné lze dohodnout ve výši 1%,_x000d_
b) výplň spár, které se oceňují cenami souboru cen 599 . 4-11 Vyplnění spár mezi silničními dílci jakékoliv tloušťky._x000d_
2. Počet měrných jednotek se určuje v m2 půdorysné plochy krytu z dílců včetně spár._x000d_
</t>
  </si>
  <si>
    <t>Poznámka k položce:_x000d_
- budou zpětně použity odtraňované panely</t>
  </si>
  <si>
    <t>(14,5+3)*3</t>
  </si>
  <si>
    <t>59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</si>
  <si>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</si>
  <si>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</si>
  <si>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-1470993677</t>
  </si>
  <si>
    <t>https://podminky.urs.cz/item/CS_URS_2021_02/596211112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</si>
  <si>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</si>
  <si>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Poznámka k položce:_x000d_
- bude zpětně použita odstraňovaná dlažba</t>
  </si>
  <si>
    <t>60</t>
  </si>
  <si>
    <t>596811121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</si>
  <si>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</si>
  <si>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656008270</t>
  </si>
  <si>
    <t>https://podminky.urs.cz/item/CS_URS_2021_02/596811121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</si>
  <si>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</si>
  <si>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61</t>
  </si>
  <si>
    <t>599441111</t>
  </si>
  <si>
    <t>Vyplnění spár mezi silničními dílci jakékoliv tloušťky kamenivem těženým</t>
  </si>
  <si>
    <t>-984374553</t>
  </si>
  <si>
    <t>https://podminky.urs.cz/item/CS_URS_2021_02/599441111</t>
  </si>
  <si>
    <t xml:space="preserve">Poznámka k souboru cen:_x000d_
1. Ceny lze použít i pro vyplnění spár podkladu z betonu prostého, který se oceňuje cenami souboru cen 567 1 . - . . Podklad z prostého betonu._x000d_
2. V ceně 14-1111 jsou započteny i náklady na vyčištění spár._x000d_
</t>
  </si>
  <si>
    <t>Trubní vedení</t>
  </si>
  <si>
    <t>62</t>
  </si>
  <si>
    <t>871225201</t>
  </si>
  <si>
    <t>Montáž kanalizačního potrubí z plastů z polyetylenu PE 100 svařovaných elektrotvarovkou v otevřeném výkopu ve sklonu do 20 % SDR 11/PN16 D 63 x 5,8 mm</t>
  </si>
  <si>
    <t>1770781186</t>
  </si>
  <si>
    <t>https://podminky.urs.cz/item/CS_URS_2021_02/871225201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</si>
  <si>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</si>
  <si>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63</t>
  </si>
  <si>
    <t>28613684</t>
  </si>
  <si>
    <t>potrubí dvouvrstvé PE100 RC se signalizační vrstvou SDR11 63x5,8mm dl 12m</t>
  </si>
  <si>
    <t>-1480429277</t>
  </si>
  <si>
    <t>https://podminky.urs.cz/item/CS_URS_2021_02/28613684</t>
  </si>
  <si>
    <t>46,5*1,015 'Přepočtené koeficientem množství</t>
  </si>
  <si>
    <t>64</t>
  </si>
  <si>
    <t>871315221</t>
  </si>
  <si>
    <t>Kanalizační potrubí z tvrdého PVC v otevřeném výkopu ve sklonu do 20 %, hladkého plnostěnného jednovrstvého, tuhost třídy SN 8 DN 160</t>
  </si>
  <si>
    <t>-1080617400</t>
  </si>
  <si>
    <t>https://podminky.urs.cz/item/CS_URS_2021_02/871315221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</si>
  <si>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</si>
  <si>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65</t>
  </si>
  <si>
    <t>871355221</t>
  </si>
  <si>
    <t>Kanalizační potrubí z tvrdého PVC v otevřeném výkopu ve sklonu do 20 %, hladkého plnostěnného jednovrstvého, tuhost třídy SN 8 DN 200</t>
  </si>
  <si>
    <t>1587031254</t>
  </si>
  <si>
    <t>https://podminky.urs.cz/item/CS_URS_2021_02/871355221</t>
  </si>
  <si>
    <t>66</t>
  </si>
  <si>
    <t>877315211</t>
  </si>
  <si>
    <t>Montáž tvarovek na kanalizačním potrubí z trub z plastu z tvrdého PVC nebo z polypropylenu v otevřeném výkopu jednoosých DN 160</t>
  </si>
  <si>
    <t>kus</t>
  </si>
  <si>
    <t>1660659530</t>
  </si>
  <si>
    <t>https://podminky.urs.cz/item/CS_URS_2021_02/877315211</t>
  </si>
  <si>
    <t xml:space="preserve">Poznámka k souboru cen:_x000d_
1. V cenách nejsou započteny náklady na dodání tvarovek. Tvarovky se oceňují ve ve specifikaci._x000d_
</t>
  </si>
  <si>
    <t>67</t>
  </si>
  <si>
    <t>28611361</t>
  </si>
  <si>
    <t>koleno kanalizační PVC KG 160x45°</t>
  </si>
  <si>
    <t>-277024290</t>
  </si>
  <si>
    <t>https://podminky.urs.cz/item/CS_URS_2021_02/28611361</t>
  </si>
  <si>
    <t>68</t>
  </si>
  <si>
    <t>877315231</t>
  </si>
  <si>
    <t>Montáž tvarovek na kanalizačním potrubí z trub z plastu z tvrdého PVC nebo z polypropylenu v otevřeném výkopu víček DN 160</t>
  </si>
  <si>
    <t>108190289</t>
  </si>
  <si>
    <t>https://podminky.urs.cz/item/CS_URS_2021_02/877315231</t>
  </si>
  <si>
    <t>69</t>
  </si>
  <si>
    <t>286117220</t>
  </si>
  <si>
    <t>víčko kanalizace plastové KG DN 160</t>
  </si>
  <si>
    <t>443103468</t>
  </si>
  <si>
    <t>https://podminky.urs.cz/item/CS_URS_2021_02/286117220</t>
  </si>
  <si>
    <t>70</t>
  </si>
  <si>
    <t>877355211</t>
  </si>
  <si>
    <t>Montáž tvarovek na kanalizačním potrubí z trub z plastu z tvrdého PVC nebo z polypropylenu v otevřeném výkopu jednoosých DN 200</t>
  </si>
  <si>
    <t>73186221</t>
  </si>
  <si>
    <t>https://podminky.urs.cz/item/CS_URS_2021_02/877355211</t>
  </si>
  <si>
    <t>71</t>
  </si>
  <si>
    <t>28611366</t>
  </si>
  <si>
    <t>koleno kanalizace PVC KG 200x45°</t>
  </si>
  <si>
    <t>-2029976203</t>
  </si>
  <si>
    <t>https://podminky.urs.cz/item/CS_URS_2021_02/28611366</t>
  </si>
  <si>
    <t>72</t>
  </si>
  <si>
    <t>877355231</t>
  </si>
  <si>
    <t>Montáž tvarovek na kanalizačním potrubí z trub z plastu z tvrdého PVC nebo z polypropylenu v otevřeném výkopu víček DN 200</t>
  </si>
  <si>
    <t>-740507190</t>
  </si>
  <si>
    <t>https://podminky.urs.cz/item/CS_URS_2021_02/877355231</t>
  </si>
  <si>
    <t>73</t>
  </si>
  <si>
    <t>286117240</t>
  </si>
  <si>
    <t>víčko kanalizace plastové KG DN 200</t>
  </si>
  <si>
    <t>-1913067195</t>
  </si>
  <si>
    <t>https://podminky.urs.cz/item/CS_URS_2021_02/286117240</t>
  </si>
  <si>
    <t>74</t>
  </si>
  <si>
    <t>892000012R</t>
  </si>
  <si>
    <t>Zaměření trasy potrubí</t>
  </si>
  <si>
    <t>14893471</t>
  </si>
  <si>
    <t>46,5 "tlakové přípojky</t>
  </si>
  <si>
    <t>261+39,5 "gravitační přípojky</t>
  </si>
  <si>
    <t>75</t>
  </si>
  <si>
    <t>892241111</t>
  </si>
  <si>
    <t>Tlakové zkoušky vodou na potrubí DN do 80</t>
  </si>
  <si>
    <t>-1199152213</t>
  </si>
  <si>
    <t>https://podminky.urs.cz/item/CS_URS_2021_02/892241111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</si>
  <si>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</si>
  <si>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76</t>
  </si>
  <si>
    <t>892351111</t>
  </si>
  <si>
    <t>Tlakové zkoušky vodou na potrubí DN 150 nebo 200</t>
  </si>
  <si>
    <t>1866470976</t>
  </si>
  <si>
    <t>https://podminky.urs.cz/item/CS_URS_2021_02/892351111</t>
  </si>
  <si>
    <t>261,0+39,5 "gravitační přípojky</t>
  </si>
  <si>
    <t>77</t>
  </si>
  <si>
    <t>894812201</t>
  </si>
  <si>
    <t>Revizní a čistící šachta z polypropylenu PP pro hladké trouby DN 425 šachtové dno (DN šachty / DN trubního vedení) DN 425/150 průtočné</t>
  </si>
  <si>
    <t>-876640110</t>
  </si>
  <si>
    <t>https://podminky.urs.cz/item/CS_URS_2021_02/894812201</t>
  </si>
  <si>
    <t xml:space="preserve">Poznámka k souboru cen:_x000d_
1. V příslušných cenách jsou započteny i náklady na:_x000d_
a) vyrovnávací násypnou vrstvu ze štěrkopísku tl. 100 mm,_x000d_
b) dodání a montáž šachtového dna, trouby šachty, teleskopu a poklopu, příslušného dílu šachty,_x000d_
c) napojení stávajícího kanalizačního potrubí._x000d_
2. V cenách nejsou započteny náklady na:_x000d_
a) fixování šachty obsypem, který se oceňuje cenami souboru 174 . 0-11 Zásyp sypaninou z jakékoliv horniny, katalogu 800-1 Zemní práce části A 01._x000d_
</t>
  </si>
  <si>
    <t>78</t>
  </si>
  <si>
    <t>894812202</t>
  </si>
  <si>
    <t>Revizní a čistící šachta z polypropylenu PP pro hladké trouby DN 425 šachtové dno (DN šachty / DN trubního vedení) DN 425/150 průtočné 30°,60°,90°</t>
  </si>
  <si>
    <t>875795427</t>
  </si>
  <si>
    <t>https://podminky.urs.cz/item/CS_URS_2021_02/894812202</t>
  </si>
  <si>
    <t>79</t>
  </si>
  <si>
    <t>894812231</t>
  </si>
  <si>
    <t>Revizní a čistící šachta z polypropylenu PP pro hladké trouby DN 425 roura šachtová korugovaná bez hrdla, světlé hloubky 1500 mm</t>
  </si>
  <si>
    <t>386486255</t>
  </si>
  <si>
    <t>https://podminky.urs.cz/item/CS_URS_2021_02/894812231</t>
  </si>
  <si>
    <t>80</t>
  </si>
  <si>
    <t>894812241</t>
  </si>
  <si>
    <t>Revizní a čistící šachta z polypropylenu PP pro hladké trouby DN 425 roura šachtová korugovaná teleskopická (včetně těsnění) 375 mm</t>
  </si>
  <si>
    <t>-1237439539</t>
  </si>
  <si>
    <t>https://podminky.urs.cz/item/CS_URS_2021_02/894812241</t>
  </si>
  <si>
    <t>81</t>
  </si>
  <si>
    <t>894812249</t>
  </si>
  <si>
    <t>Revizní a čistící šachta z polypropylenu PP pro hladké trouby DN 425 roura šachtová korugovaná Příplatek k cenám 2231 - 2242 za uříznutí šachtové roury</t>
  </si>
  <si>
    <t>2055164819</t>
  </si>
  <si>
    <t>https://podminky.urs.cz/item/CS_URS_2021_02/894812249</t>
  </si>
  <si>
    <t>82</t>
  </si>
  <si>
    <t>894812262</t>
  </si>
  <si>
    <t>Revizní a čistící šachta z polypropylenu PP pro hladké trouby DN 425 poklop litinový (pro třídu zatížení) plný do teleskopické trubky (D400)</t>
  </si>
  <si>
    <t>981408654</t>
  </si>
  <si>
    <t>https://podminky.urs.cz/item/CS_URS_2021_02/894812262</t>
  </si>
  <si>
    <t>83</t>
  </si>
  <si>
    <t>899721111</t>
  </si>
  <si>
    <t>Signalizační vodič na potrubí DN do 150 mm</t>
  </si>
  <si>
    <t>758401698</t>
  </si>
  <si>
    <t>https://podminky.urs.cz/item/CS_URS_2021_02/899721111</t>
  </si>
  <si>
    <t>84</t>
  </si>
  <si>
    <t>899722112</t>
  </si>
  <si>
    <t>Krytí potrubí z plastů výstražnou fólií z PVC šířky 25 cm</t>
  </si>
  <si>
    <t>-1024372575</t>
  </si>
  <si>
    <t>https://podminky.urs.cz/item/CS_URS_2021_02/899722112</t>
  </si>
  <si>
    <t>Ostatní konstrukce a práce, bourání</t>
  </si>
  <si>
    <t>85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</si>
  <si>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</si>
  <si>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</si>
  <si>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-11672157</t>
  </si>
  <si>
    <t>https://podminky.urs.cz/item/CS_URS_2021_02/916131213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</si>
  <si>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</si>
  <si>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Poznámka k položce:_x000d_
- budou zpětně použity odtraňované obrubníky</t>
  </si>
  <si>
    <t>86</t>
  </si>
  <si>
    <t>59217031</t>
  </si>
  <si>
    <t>obrubník betonový silniční 1000x150x250mm</t>
  </si>
  <si>
    <t>729242194</t>
  </si>
  <si>
    <t>https://podminky.urs.cz/item/CS_URS_2021_02/59217031</t>
  </si>
  <si>
    <t>23 "uvažováno 30% výměny obrubníků</t>
  </si>
  <si>
    <t>87</t>
  </si>
  <si>
    <t>919010-R</t>
  </si>
  <si>
    <t>Zalití spár flexibilní živičnou zálivkou se zadrcením</t>
  </si>
  <si>
    <t>-173085106</t>
  </si>
  <si>
    <t>88</t>
  </si>
  <si>
    <t>919124111</t>
  </si>
  <si>
    <t>Dilatační spáry vkládané v cementobetonovém krytu s odstraněním vložek, s vyčištěním a vyplněním spár kamenivem těženým</t>
  </si>
  <si>
    <t>418667842</t>
  </si>
  <si>
    <t>https://podminky.urs.cz/item/CS_URS_2021_02/919124111</t>
  </si>
  <si>
    <t xml:space="preserve">Poznámka k souboru cen:_x000d_
1. Ceny lze použít i pro vkládané spáry do podkladu z prostého betonu._x000d_
</t>
  </si>
  <si>
    <t>89</t>
  </si>
  <si>
    <t>919731112</t>
  </si>
  <si>
    <t>Zarovnání styčné plochy podkladu nebo krytu podél vybourané části komunikace nebo zpevněné plochy z betonu prostého tl. do 150 mm</t>
  </si>
  <si>
    <t>-1855522641</t>
  </si>
  <si>
    <t>https://podminky.urs.cz/item/CS_URS_2021_02/919731112</t>
  </si>
  <si>
    <t xml:space="preserve">Poznámka k souboru cen:_x000d_
1. Pro volbu cen je rozhodující maximální tloušťka zarovnané styčné plochy._x000d_
2. Náklady na vodorovné přemístění suti zbylé po zarovnání styčné plochy se samostatně neoceňují, tyto náklady jsou započteny ve vodorovném přemístění suti prováděném při odstraňování podkladů nebo krytů._x000d_
</t>
  </si>
  <si>
    <t>90</t>
  </si>
  <si>
    <t>919731121</t>
  </si>
  <si>
    <t>Zarovnání styčné plochy podkladu nebo krytu podél vybourané části komunikace nebo zpevněné plochy živičné tl. do 50 mm</t>
  </si>
  <si>
    <t>-470841347</t>
  </si>
  <si>
    <t>https://podminky.urs.cz/item/CS_URS_2021_02/919731121</t>
  </si>
  <si>
    <t>91</t>
  </si>
  <si>
    <t>919735111</t>
  </si>
  <si>
    <t>Řezání stávajícího živičného krytu nebo podkladu hloubky do 50 mm</t>
  </si>
  <si>
    <t>1426721669</t>
  </si>
  <si>
    <t>https://podminky.urs.cz/item/CS_URS_2021_02/919735111</t>
  </si>
  <si>
    <t xml:space="preserve">Poznámka k souboru cen:_x000d_
1. V cenách jsou započteny i náklady na spotřebu vody._x000d_
</t>
  </si>
  <si>
    <t>(2*29,5)+(2*18,5) "komunikace III.tř. SÚS</t>
  </si>
  <si>
    <t>(2*90,5)+(2*10,5) "místní komunikace</t>
  </si>
  <si>
    <t>(2*7)+(4*1,4) "ostatní asf.plochy</t>
  </si>
  <si>
    <t xml:space="preserve">Mezisoučet - řezání živ. krytů </t>
  </si>
  <si>
    <t xml:space="preserve">Mezisoučet - řezání živ. podkladů </t>
  </si>
  <si>
    <t>92</t>
  </si>
  <si>
    <t>919735123</t>
  </si>
  <si>
    <t>Řezání stávajícího betonového krytu nebo podkladu hloubky přes 100 do 150 mm</t>
  </si>
  <si>
    <t>-2113775044</t>
  </si>
  <si>
    <t>https://podminky.urs.cz/item/CS_URS_2021_02/919735123</t>
  </si>
  <si>
    <t>2*(8,5+0,9)+2*(2,5+0,8)</t>
  </si>
  <si>
    <t>93</t>
  </si>
  <si>
    <t>919741111</t>
  </si>
  <si>
    <t>Ošetření cementobetonové plochy kropením vodou</t>
  </si>
  <si>
    <t>-74872071</t>
  </si>
  <si>
    <t>https://podminky.urs.cz/item/CS_URS_2021_02/919741111</t>
  </si>
  <si>
    <t xml:space="preserve">Poznámka k souboru cen:_x000d_
1. Cena je určena:_x000d_
a) pro jedno ošetření (kropení) plochy,_x000d_
b) i pro ošetření (kropení) vedlejších ploch souvisejících s prováděním betonáže letištních ploch za účelem vytváření potřebného mikroklimatu._x000d_
</t>
  </si>
  <si>
    <t>Poznámka k položce:_x000d_
betonové plochy, ošetření vyspraveného krytu</t>
  </si>
  <si>
    <t>94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</si>
  <si>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</si>
  <si>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</si>
  <si>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-1476470085</t>
  </si>
  <si>
    <t>https://podminky.urs.cz/item/CS_URS_2021_02/979024443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</si>
  <si>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</si>
  <si>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95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</si>
  <si>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</si>
  <si>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</si>
  <si>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1036462826</t>
  </si>
  <si>
    <t>https://podminky.urs.cz/item/CS_URS_2021_02/979054441</t>
  </si>
  <si>
    <t>96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</si>
  <si>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</si>
  <si>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</si>
  <si>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526724250</t>
  </si>
  <si>
    <t>https://podminky.urs.cz/item/CS_URS_2021_02/979054451</t>
  </si>
  <si>
    <t>997</t>
  </si>
  <si>
    <t>Přesun sutě</t>
  </si>
  <si>
    <t>97</t>
  </si>
  <si>
    <t>997221571</t>
  </si>
  <si>
    <t>Vodorovná doprava vybouraných hmot bez naložení, ale se složením a s hrubým urovnáním na vzdálenost do 1 km</t>
  </si>
  <si>
    <t>325288047</t>
  </si>
  <si>
    <t>https://podminky.urs.cz/item/CS_URS_2021_02/997221571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</si>
  <si>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</si>
  <si>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98</t>
  </si>
  <si>
    <t>997221579</t>
  </si>
  <si>
    <t>Vodorovná doprava vybouraných hmot bez naložení, ale se složením a s hrubým urovnáním na vzdálenost Příplatek k ceně za každý další i započatý 1 km přes 1 km</t>
  </si>
  <si>
    <t>-1922165772</t>
  </si>
  <si>
    <t>https://podminky.urs.cz/item/CS_URS_2021_02/997221579</t>
  </si>
  <si>
    <t>Poznámka k položce:_x000d_
- na skládku nebudou přemisťovány bet. a zámk.dlažba, panely a obrubníky</t>
  </si>
  <si>
    <t>9*(224,093-(5,24+2,002+22,313+21,46)) "příplatek za 9 km</t>
  </si>
  <si>
    <t>99</t>
  </si>
  <si>
    <t>997221861</t>
  </si>
  <si>
    <t>Poplatek za uložení stavebního odpadu na recyklační skládce (skládkovné) z prostého betonu zatříděného do Katalogu odpadů pod kódem 17 01 01</t>
  </si>
  <si>
    <t>-292149286</t>
  </si>
  <si>
    <t>https://podminky.urs.cz/item/CS_URS_2021_02/997221861</t>
  </si>
  <si>
    <t>53,576 "odstraňovaná podkl.vrstva komunikací</t>
  </si>
  <si>
    <t>100</t>
  </si>
  <si>
    <t>997221873</t>
  </si>
  <si>
    <t>-291315521</t>
  </si>
  <si>
    <t>https://podminky.urs.cz/item/CS_URS_2021_02/997221873</t>
  </si>
  <si>
    <t>61,362+1,913+7,221 "odstraňovaná krycí a podkl.vrstva komunikací</t>
  </si>
  <si>
    <t>101</t>
  </si>
  <si>
    <t>997221875</t>
  </si>
  <si>
    <t>Poplatek za uložení stavebního odpadu na recyklační skládce (skládkovné) asfaltového bez obsahu dehtu zatříděného do Katalogu odpadů pod kódem 17 03 02</t>
  </si>
  <si>
    <t>-176176111</t>
  </si>
  <si>
    <t>https://podminky.urs.cz/item/CS_URS_2021_02/997221875</t>
  </si>
  <si>
    <t>16,019+32,987 "odstraňovaná krycí a podkl.vrstva komunikací</t>
  </si>
  <si>
    <t>998</t>
  </si>
  <si>
    <t>Přesun hmot</t>
  </si>
  <si>
    <t>102</t>
  </si>
  <si>
    <t>998276101</t>
  </si>
  <si>
    <t>Přesun hmot pro trubní vedení hloubené z trub z plastických hmot nebo sklolaminátových pro vodovody nebo kanalizace v otevřeném výkopu dopravní vzdálenost do 15 m</t>
  </si>
  <si>
    <t>-513621669</t>
  </si>
  <si>
    <t>https://podminky.urs.cz/item/CS_URS_2021_02/998276101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</si>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</sst>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6121" TargetMode="External" /><Relationship Id="rId2" Type="http://schemas.openxmlformats.org/officeDocument/2006/relationships/hyperlink" Target="https://podminky.urs.cz/item/CS_URS_2021_02/113106123" TargetMode="External" /><Relationship Id="rId3" Type="http://schemas.openxmlformats.org/officeDocument/2006/relationships/hyperlink" Target="https://podminky.urs.cz/item/CS_URS_2021_02/113106292" TargetMode="External" /><Relationship Id="rId4" Type="http://schemas.openxmlformats.org/officeDocument/2006/relationships/hyperlink" Target="https://podminky.urs.cz/item/CS_URS_2021_02/113107163" TargetMode="External" /><Relationship Id="rId5" Type="http://schemas.openxmlformats.org/officeDocument/2006/relationships/hyperlink" Target="https://podminky.urs.cz/item/CS_URS_2021_02/113107171" TargetMode="External" /><Relationship Id="rId6" Type="http://schemas.openxmlformats.org/officeDocument/2006/relationships/hyperlink" Target="https://podminky.urs.cz/item/CS_URS_2021_02/113107241" TargetMode="External" /><Relationship Id="rId7" Type="http://schemas.openxmlformats.org/officeDocument/2006/relationships/hyperlink" Target="https://podminky.urs.cz/item/CS_URS_2021_02/113107321" TargetMode="External" /><Relationship Id="rId8" Type="http://schemas.openxmlformats.org/officeDocument/2006/relationships/hyperlink" Target="https://podminky.urs.cz/item/CS_URS_2021_02/113107322" TargetMode="External" /><Relationship Id="rId9" Type="http://schemas.openxmlformats.org/officeDocument/2006/relationships/hyperlink" Target="https://podminky.urs.cz/item/CS_URS_2021_02/113154123" TargetMode="External" /><Relationship Id="rId10" Type="http://schemas.openxmlformats.org/officeDocument/2006/relationships/hyperlink" Target="https://podminky.urs.cz/item/CS_URS_2021_02/113201112" TargetMode="External" /><Relationship Id="rId11" Type="http://schemas.openxmlformats.org/officeDocument/2006/relationships/hyperlink" Target="https://podminky.urs.cz/item/CS_URS_2021_02/119001401" TargetMode="External" /><Relationship Id="rId12" Type="http://schemas.openxmlformats.org/officeDocument/2006/relationships/hyperlink" Target="https://podminky.urs.cz/item/CS_URS_2021_02/119001412" TargetMode="External" /><Relationship Id="rId13" Type="http://schemas.openxmlformats.org/officeDocument/2006/relationships/hyperlink" Target="https://podminky.urs.cz/item/CS_URS_2021_02/119001421" TargetMode="External" /><Relationship Id="rId14" Type="http://schemas.openxmlformats.org/officeDocument/2006/relationships/hyperlink" Target="https://podminky.urs.cz/item/CS_URS_2021_02/120001101" TargetMode="External" /><Relationship Id="rId15" Type="http://schemas.openxmlformats.org/officeDocument/2006/relationships/hyperlink" Target="https://podminky.urs.cz/item/CS_URS_2021_02/131151201" TargetMode="External" /><Relationship Id="rId16" Type="http://schemas.openxmlformats.org/officeDocument/2006/relationships/hyperlink" Target="https://podminky.urs.cz/item/CS_URS_2021_02/131251201" TargetMode="External" /><Relationship Id="rId17" Type="http://schemas.openxmlformats.org/officeDocument/2006/relationships/hyperlink" Target="https://podminky.urs.cz/item/CS_URS_2021_02/132154204" TargetMode="External" /><Relationship Id="rId18" Type="http://schemas.openxmlformats.org/officeDocument/2006/relationships/hyperlink" Target="https://podminky.urs.cz/item/CS_URS_2021_02/132254204" TargetMode="External" /><Relationship Id="rId19" Type="http://schemas.openxmlformats.org/officeDocument/2006/relationships/hyperlink" Target="https://podminky.urs.cz/item/CS_URS_2021_02/151201101" TargetMode="External" /><Relationship Id="rId20" Type="http://schemas.openxmlformats.org/officeDocument/2006/relationships/hyperlink" Target="https://podminky.urs.cz/item/CS_URS_2021_02/151201102" TargetMode="External" /><Relationship Id="rId21" Type="http://schemas.openxmlformats.org/officeDocument/2006/relationships/hyperlink" Target="https://podminky.urs.cz/item/CS_URS_2021_02/151201111" TargetMode="External" /><Relationship Id="rId22" Type="http://schemas.openxmlformats.org/officeDocument/2006/relationships/hyperlink" Target="https://podminky.urs.cz/item/CS_URS_2021_02/151201112" TargetMode="External" /><Relationship Id="rId23" Type="http://schemas.openxmlformats.org/officeDocument/2006/relationships/hyperlink" Target="https://podminky.urs.cz/item/CS_URS_2021_02/151201201" TargetMode="External" /><Relationship Id="rId24" Type="http://schemas.openxmlformats.org/officeDocument/2006/relationships/hyperlink" Target="https://podminky.urs.cz/item/CS_URS_2021_02/151201211" TargetMode="External" /><Relationship Id="rId25" Type="http://schemas.openxmlformats.org/officeDocument/2006/relationships/hyperlink" Target="https://podminky.urs.cz/item/CS_URS_2021_02/151201301" TargetMode="External" /><Relationship Id="rId26" Type="http://schemas.openxmlformats.org/officeDocument/2006/relationships/hyperlink" Target="https://podminky.urs.cz/item/CS_URS_2021_02/151201311" TargetMode="External" /><Relationship Id="rId27" Type="http://schemas.openxmlformats.org/officeDocument/2006/relationships/hyperlink" Target="https://podminky.urs.cz/item/CS_URS_2021_02/162751117" TargetMode="External" /><Relationship Id="rId28" Type="http://schemas.openxmlformats.org/officeDocument/2006/relationships/hyperlink" Target="https://podminky.urs.cz/item/CS_URS_2021_02/167151111" TargetMode="External" /><Relationship Id="rId29" Type="http://schemas.openxmlformats.org/officeDocument/2006/relationships/hyperlink" Target="https://podminky.urs.cz/item/CS_URS_2021_02/171201201" TargetMode="External" /><Relationship Id="rId30" Type="http://schemas.openxmlformats.org/officeDocument/2006/relationships/hyperlink" Target="https://podminky.urs.cz/item/CS_URS_2021_02/171201231" TargetMode="External" /><Relationship Id="rId31" Type="http://schemas.openxmlformats.org/officeDocument/2006/relationships/hyperlink" Target="https://podminky.urs.cz/item/CS_URS_2021_02/174101101" TargetMode="External" /><Relationship Id="rId32" Type="http://schemas.openxmlformats.org/officeDocument/2006/relationships/hyperlink" Target="https://podminky.urs.cz/item/CS_URS_2021_02/58337344" TargetMode="External" /><Relationship Id="rId33" Type="http://schemas.openxmlformats.org/officeDocument/2006/relationships/hyperlink" Target="https://podminky.urs.cz/item/CS_URS_2021_02/175151101" TargetMode="External" /><Relationship Id="rId34" Type="http://schemas.openxmlformats.org/officeDocument/2006/relationships/hyperlink" Target="https://podminky.urs.cz/item/CS_URS_2021_02/58331351" TargetMode="External" /><Relationship Id="rId35" Type="http://schemas.openxmlformats.org/officeDocument/2006/relationships/hyperlink" Target="https://podminky.urs.cz/item/CS_URS_2021_02/181102302" TargetMode="External" /><Relationship Id="rId36" Type="http://schemas.openxmlformats.org/officeDocument/2006/relationships/hyperlink" Target="https://podminky.urs.cz/item/CS_URS_2021_02/181111111" TargetMode="External" /><Relationship Id="rId37" Type="http://schemas.openxmlformats.org/officeDocument/2006/relationships/hyperlink" Target="https://podminky.urs.cz/item/CS_URS_2021_02/181411131" TargetMode="External" /><Relationship Id="rId38" Type="http://schemas.openxmlformats.org/officeDocument/2006/relationships/hyperlink" Target="https://podminky.urs.cz/item/CS_URS_2021_02/005724100" TargetMode="External" /><Relationship Id="rId39" Type="http://schemas.openxmlformats.org/officeDocument/2006/relationships/hyperlink" Target="https://podminky.urs.cz/item/CS_URS_2021_02/359901211" TargetMode="External" /><Relationship Id="rId40" Type="http://schemas.openxmlformats.org/officeDocument/2006/relationships/hyperlink" Target="https://podminky.urs.cz/item/CS_URS_2021_02/451572111" TargetMode="External" /><Relationship Id="rId41" Type="http://schemas.openxmlformats.org/officeDocument/2006/relationships/hyperlink" Target="https://podminky.urs.cz/item/CS_URS_2021_02/564231111" TargetMode="External" /><Relationship Id="rId42" Type="http://schemas.openxmlformats.org/officeDocument/2006/relationships/hyperlink" Target="https://podminky.urs.cz/item/CS_URS_2021_02/564271111" TargetMode="External" /><Relationship Id="rId43" Type="http://schemas.openxmlformats.org/officeDocument/2006/relationships/hyperlink" Target="https://podminky.urs.cz/item/CS_URS_2021_02/564851111" TargetMode="External" /><Relationship Id="rId44" Type="http://schemas.openxmlformats.org/officeDocument/2006/relationships/hyperlink" Target="https://podminky.urs.cz/item/CS_URS_2021_02/564871116" TargetMode="External" /><Relationship Id="rId45" Type="http://schemas.openxmlformats.org/officeDocument/2006/relationships/hyperlink" Target="https://podminky.urs.cz/item/CS_URS_2021_02/565165111" TargetMode="External" /><Relationship Id="rId46" Type="http://schemas.openxmlformats.org/officeDocument/2006/relationships/hyperlink" Target="https://podminky.urs.cz/item/CS_URS_2021_02/565175111" TargetMode="External" /><Relationship Id="rId47" Type="http://schemas.openxmlformats.org/officeDocument/2006/relationships/hyperlink" Target="https://podminky.urs.cz/item/CS_URS_2021_02/565175113" TargetMode="External" /><Relationship Id="rId48" Type="http://schemas.openxmlformats.org/officeDocument/2006/relationships/hyperlink" Target="https://podminky.urs.cz/item/CS_URS_2021_02/566901132" TargetMode="External" /><Relationship Id="rId49" Type="http://schemas.openxmlformats.org/officeDocument/2006/relationships/hyperlink" Target="https://podminky.urs.cz/item/CS_URS_2021_02/566901133" TargetMode="External" /><Relationship Id="rId50" Type="http://schemas.openxmlformats.org/officeDocument/2006/relationships/hyperlink" Target="https://podminky.urs.cz/item/CS_URS_2021_02/567122114" TargetMode="External" /><Relationship Id="rId51" Type="http://schemas.openxmlformats.org/officeDocument/2006/relationships/hyperlink" Target="https://podminky.urs.cz/item/CS_URS_2021_02/572340111" TargetMode="External" /><Relationship Id="rId52" Type="http://schemas.openxmlformats.org/officeDocument/2006/relationships/hyperlink" Target="https://podminky.urs.cz/item/CS_URS_2021_02/573211111" TargetMode="External" /><Relationship Id="rId53" Type="http://schemas.openxmlformats.org/officeDocument/2006/relationships/hyperlink" Target="https://podminky.urs.cz/item/CS_URS_2021_02/577134111" TargetMode="External" /><Relationship Id="rId54" Type="http://schemas.openxmlformats.org/officeDocument/2006/relationships/hyperlink" Target="https://podminky.urs.cz/item/CS_URS_2021_02/577144131" TargetMode="External" /><Relationship Id="rId55" Type="http://schemas.openxmlformats.org/officeDocument/2006/relationships/hyperlink" Target="https://podminky.urs.cz/item/CS_URS_2021_02/577166111" TargetMode="External" /><Relationship Id="rId56" Type="http://schemas.openxmlformats.org/officeDocument/2006/relationships/hyperlink" Target="https://podminky.urs.cz/item/CS_URS_2021_02/578132113" TargetMode="External" /><Relationship Id="rId57" Type="http://schemas.openxmlformats.org/officeDocument/2006/relationships/hyperlink" Target="https://podminky.urs.cz/item/CS_URS_2021_02/581124115" TargetMode="External" /><Relationship Id="rId58" Type="http://schemas.openxmlformats.org/officeDocument/2006/relationships/hyperlink" Target="https://podminky.urs.cz/item/CS_URS_2021_02/584121111" TargetMode="External" /><Relationship Id="rId59" Type="http://schemas.openxmlformats.org/officeDocument/2006/relationships/hyperlink" Target="https://podminky.urs.cz/item/CS_URS_2021_02/596211112" TargetMode="External" /><Relationship Id="rId60" Type="http://schemas.openxmlformats.org/officeDocument/2006/relationships/hyperlink" Target="https://podminky.urs.cz/item/CS_URS_2021_02/596811121" TargetMode="External" /><Relationship Id="rId61" Type="http://schemas.openxmlformats.org/officeDocument/2006/relationships/hyperlink" Target="https://podminky.urs.cz/item/CS_URS_2021_02/599441111" TargetMode="External" /><Relationship Id="rId62" Type="http://schemas.openxmlformats.org/officeDocument/2006/relationships/hyperlink" Target="https://podminky.urs.cz/item/CS_URS_2021_02/871225201" TargetMode="External" /><Relationship Id="rId63" Type="http://schemas.openxmlformats.org/officeDocument/2006/relationships/hyperlink" Target="https://podminky.urs.cz/item/CS_URS_2021_02/28613684" TargetMode="External" /><Relationship Id="rId64" Type="http://schemas.openxmlformats.org/officeDocument/2006/relationships/hyperlink" Target="https://podminky.urs.cz/item/CS_URS_2021_02/871315221" TargetMode="External" /><Relationship Id="rId65" Type="http://schemas.openxmlformats.org/officeDocument/2006/relationships/hyperlink" Target="https://podminky.urs.cz/item/CS_URS_2021_02/871355221" TargetMode="External" /><Relationship Id="rId66" Type="http://schemas.openxmlformats.org/officeDocument/2006/relationships/hyperlink" Target="https://podminky.urs.cz/item/CS_URS_2021_02/877315211" TargetMode="External" /><Relationship Id="rId67" Type="http://schemas.openxmlformats.org/officeDocument/2006/relationships/hyperlink" Target="https://podminky.urs.cz/item/CS_URS_2021_02/28611361" TargetMode="External" /><Relationship Id="rId68" Type="http://schemas.openxmlformats.org/officeDocument/2006/relationships/hyperlink" Target="https://podminky.urs.cz/item/CS_URS_2021_02/877315231" TargetMode="External" /><Relationship Id="rId69" Type="http://schemas.openxmlformats.org/officeDocument/2006/relationships/hyperlink" Target="https://podminky.urs.cz/item/CS_URS_2021_02/286117220" TargetMode="External" /><Relationship Id="rId70" Type="http://schemas.openxmlformats.org/officeDocument/2006/relationships/hyperlink" Target="https://podminky.urs.cz/item/CS_URS_2021_02/877355211" TargetMode="External" /><Relationship Id="rId71" Type="http://schemas.openxmlformats.org/officeDocument/2006/relationships/hyperlink" Target="https://podminky.urs.cz/item/CS_URS_2021_02/28611366" TargetMode="External" /><Relationship Id="rId72" Type="http://schemas.openxmlformats.org/officeDocument/2006/relationships/hyperlink" Target="https://podminky.urs.cz/item/CS_URS_2021_02/877355231" TargetMode="External" /><Relationship Id="rId73" Type="http://schemas.openxmlformats.org/officeDocument/2006/relationships/hyperlink" Target="https://podminky.urs.cz/item/CS_URS_2021_02/286117240" TargetMode="External" /><Relationship Id="rId74" Type="http://schemas.openxmlformats.org/officeDocument/2006/relationships/hyperlink" Target="https://podminky.urs.cz/item/CS_URS_2021_02/892241111" TargetMode="External" /><Relationship Id="rId75" Type="http://schemas.openxmlformats.org/officeDocument/2006/relationships/hyperlink" Target="https://podminky.urs.cz/item/CS_URS_2021_02/892351111" TargetMode="External" /><Relationship Id="rId76" Type="http://schemas.openxmlformats.org/officeDocument/2006/relationships/hyperlink" Target="https://podminky.urs.cz/item/CS_URS_2021_02/894812201" TargetMode="External" /><Relationship Id="rId77" Type="http://schemas.openxmlformats.org/officeDocument/2006/relationships/hyperlink" Target="https://podminky.urs.cz/item/CS_URS_2021_02/894812202" TargetMode="External" /><Relationship Id="rId78" Type="http://schemas.openxmlformats.org/officeDocument/2006/relationships/hyperlink" Target="https://podminky.urs.cz/item/CS_URS_2021_02/894812231" TargetMode="External" /><Relationship Id="rId79" Type="http://schemas.openxmlformats.org/officeDocument/2006/relationships/hyperlink" Target="https://podminky.urs.cz/item/CS_URS_2021_02/894812241" TargetMode="External" /><Relationship Id="rId80" Type="http://schemas.openxmlformats.org/officeDocument/2006/relationships/hyperlink" Target="https://podminky.urs.cz/item/CS_URS_2021_02/894812249" TargetMode="External" /><Relationship Id="rId81" Type="http://schemas.openxmlformats.org/officeDocument/2006/relationships/hyperlink" Target="https://podminky.urs.cz/item/CS_URS_2021_02/894812262" TargetMode="External" /><Relationship Id="rId82" Type="http://schemas.openxmlformats.org/officeDocument/2006/relationships/hyperlink" Target="https://podminky.urs.cz/item/CS_URS_2021_02/899721111" TargetMode="External" /><Relationship Id="rId83" Type="http://schemas.openxmlformats.org/officeDocument/2006/relationships/hyperlink" Target="https://podminky.urs.cz/item/CS_URS_2021_02/899722112" TargetMode="External" /><Relationship Id="rId84" Type="http://schemas.openxmlformats.org/officeDocument/2006/relationships/hyperlink" Target="https://podminky.urs.cz/item/CS_URS_2021_02/916131213" TargetMode="External" /><Relationship Id="rId85" Type="http://schemas.openxmlformats.org/officeDocument/2006/relationships/hyperlink" Target="https://podminky.urs.cz/item/CS_URS_2021_02/59217031" TargetMode="External" /><Relationship Id="rId86" Type="http://schemas.openxmlformats.org/officeDocument/2006/relationships/hyperlink" Target="https://podminky.urs.cz/item/CS_URS_2021_02/919124111" TargetMode="External" /><Relationship Id="rId87" Type="http://schemas.openxmlformats.org/officeDocument/2006/relationships/hyperlink" Target="https://podminky.urs.cz/item/CS_URS_2021_02/919731112" TargetMode="External" /><Relationship Id="rId88" Type="http://schemas.openxmlformats.org/officeDocument/2006/relationships/hyperlink" Target="https://podminky.urs.cz/item/CS_URS_2021_02/919731121" TargetMode="External" /><Relationship Id="rId89" Type="http://schemas.openxmlformats.org/officeDocument/2006/relationships/hyperlink" Target="https://podminky.urs.cz/item/CS_URS_2021_02/919735111" TargetMode="External" /><Relationship Id="rId90" Type="http://schemas.openxmlformats.org/officeDocument/2006/relationships/hyperlink" Target="https://podminky.urs.cz/item/CS_URS_2021_02/919735123" TargetMode="External" /><Relationship Id="rId91" Type="http://schemas.openxmlformats.org/officeDocument/2006/relationships/hyperlink" Target="https://podminky.urs.cz/item/CS_URS_2021_02/919741111" TargetMode="External" /><Relationship Id="rId92" Type="http://schemas.openxmlformats.org/officeDocument/2006/relationships/hyperlink" Target="https://podminky.urs.cz/item/CS_URS_2021_02/979024443" TargetMode="External" /><Relationship Id="rId93" Type="http://schemas.openxmlformats.org/officeDocument/2006/relationships/hyperlink" Target="https://podminky.urs.cz/item/CS_URS_2021_02/979054441" TargetMode="External" /><Relationship Id="rId94" Type="http://schemas.openxmlformats.org/officeDocument/2006/relationships/hyperlink" Target="https://podminky.urs.cz/item/CS_URS_2021_02/979054451" TargetMode="External" /><Relationship Id="rId95" Type="http://schemas.openxmlformats.org/officeDocument/2006/relationships/hyperlink" Target="https://podminky.urs.cz/item/CS_URS_2021_02/997221571" TargetMode="External" /><Relationship Id="rId96" Type="http://schemas.openxmlformats.org/officeDocument/2006/relationships/hyperlink" Target="https://podminky.urs.cz/item/CS_URS_2021_02/997221579" TargetMode="External" /><Relationship Id="rId97" Type="http://schemas.openxmlformats.org/officeDocument/2006/relationships/hyperlink" Target="https://podminky.urs.cz/item/CS_URS_2021_02/997221861" TargetMode="External" /><Relationship Id="rId98" Type="http://schemas.openxmlformats.org/officeDocument/2006/relationships/hyperlink" Target="https://podminky.urs.cz/item/CS_URS_2021_02/997221873" TargetMode="External" /><Relationship Id="rId99" Type="http://schemas.openxmlformats.org/officeDocument/2006/relationships/hyperlink" Target="https://podminky.urs.cz/item/CS_URS_2021_02/997221875" TargetMode="External" /><Relationship Id="rId100" Type="http://schemas.openxmlformats.org/officeDocument/2006/relationships/hyperlink" Target="https://podminky.urs.cz/item/CS_URS_2021_02/998276101" TargetMode="External" /><Relationship Id="rId10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Klenovka_KP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Splašková kanalizace Klenovka - kanalizační přípojky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k.ú. Klenovka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29. 7. 2021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Přelouč, Československé armády 1665, Přelouč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IKKO Hradec Králové,s.r.o., Bratří Štefanů 238, HK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K. Hlaváčková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'Klenovka_KP - Splašková k...'!J28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'Klenovka_KP - Splašková k...'!P82</f>
        <v>0</v>
      </c>
      <c r="AV55" s="121">
        <f>'Klenovka_KP - Splašková k...'!J31</f>
        <v>0</v>
      </c>
      <c r="AW55" s="121">
        <f>'Klenovka_KP - Splašková k...'!J32</f>
        <v>0</v>
      </c>
      <c r="AX55" s="121">
        <f>'Klenovka_KP - Splašková k...'!J33</f>
        <v>0</v>
      </c>
      <c r="AY55" s="121">
        <f>'Klenovka_KP - Splašková k...'!J34</f>
        <v>0</v>
      </c>
      <c r="AZ55" s="121">
        <f>'Klenovka_KP - Splašková k...'!F31</f>
        <v>0</v>
      </c>
      <c r="BA55" s="121">
        <f>'Klenovka_KP - Splašková k...'!F32</f>
        <v>0</v>
      </c>
      <c r="BB55" s="121">
        <f>'Klenovka_KP - Splašková k...'!F33</f>
        <v>0</v>
      </c>
      <c r="BC55" s="121">
        <f>'Klenovka_KP - Splašková k...'!F34</f>
        <v>0</v>
      </c>
      <c r="BD55" s="123">
        <f>'Klenovka_KP - Splašková k...'!F35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KMYZT8zKd7Seo7jupjjqYHD6cSz/3ULoQjVYveZN/8bkpcTBPZKMQvq08K6NczAsewFxKrTc3qWZIVqcYLyu/w==" hashValue="b47bp9t8rP/TLayBGDnHIVGB2A7Tdjqm9iJ/+tUHZ2lz2UPuHCwgWEBLM7IEHigtEnHiH2K5xz1eXzWwmxyOQ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Klenovka_KP - Splašková 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79</v>
      </c>
    </row>
    <row r="4" s="1" customFormat="1" ht="24.96" customHeight="1">
      <c r="B4" s="22"/>
      <c r="D4" s="127" t="s">
        <v>80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29. 7. 2021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28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">
        <v>19</v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">
        <v>32</v>
      </c>
      <c r="F19" s="40"/>
      <c r="G19" s="40"/>
      <c r="H19" s="40"/>
      <c r="I19" s="129" t="s">
        <v>28</v>
      </c>
      <c r="J19" s="132" t="s">
        <v>19</v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ROUND(J82,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ROUND((SUM(BE82:BE533)),  2)</f>
        <v>0</v>
      </c>
      <c r="G31" s="40"/>
      <c r="H31" s="40"/>
      <c r="I31" s="144">
        <v>0.20999999999999999</v>
      </c>
      <c r="J31" s="143">
        <f>ROUND(((SUM(BE82:BE533))*I31),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ROUND((SUM(BF82:BF533)),  2)</f>
        <v>0</v>
      </c>
      <c r="G32" s="40"/>
      <c r="H32" s="40"/>
      <c r="I32" s="144">
        <v>0.14999999999999999</v>
      </c>
      <c r="J32" s="143">
        <f>ROUND(((SUM(BF82:BF533))*I32),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ROUND((SUM(BG82:BG533)),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ROUND((SUM(BH82:BH533)),  2)</f>
        <v>0</v>
      </c>
      <c r="G34" s="40"/>
      <c r="H34" s="40"/>
      <c r="I34" s="144">
        <v>0.14999999999999999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ROUND((SUM(BI82:BI533)),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81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Splašková kanalizace Klenovka - kanalizační přípojky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k.ú. Klenovka</v>
      </c>
      <c r="G48" s="42"/>
      <c r="H48" s="42"/>
      <c r="I48" s="34" t="s">
        <v>23</v>
      </c>
      <c r="J48" s="74" t="str">
        <f>IF(J10="","",J10)</f>
        <v>29. 7. 2021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40.05" customHeight="1">
      <c r="A50" s="40"/>
      <c r="B50" s="41"/>
      <c r="C50" s="34" t="s">
        <v>25</v>
      </c>
      <c r="D50" s="42"/>
      <c r="E50" s="42"/>
      <c r="F50" s="29" t="str">
        <f>E13</f>
        <v>Město Přelouč, Československé armády 1665, Přelouč</v>
      </c>
      <c r="G50" s="42"/>
      <c r="H50" s="42"/>
      <c r="I50" s="34" t="s">
        <v>31</v>
      </c>
      <c r="J50" s="38" t="str">
        <f>E19</f>
        <v>IKKO Hradec Králové,s.r.o., Bratří Štefanů 238, HK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K. Hlaváčková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82</v>
      </c>
      <c r="D53" s="157"/>
      <c r="E53" s="157"/>
      <c r="F53" s="157"/>
      <c r="G53" s="157"/>
      <c r="H53" s="157"/>
      <c r="I53" s="157"/>
      <c r="J53" s="158" t="s">
        <v>83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J82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84</v>
      </c>
    </row>
    <row r="56" s="9" customFormat="1" ht="24.96" customHeight="1">
      <c r="A56" s="9"/>
      <c r="B56" s="160"/>
      <c r="C56" s="161"/>
      <c r="D56" s="162" t="s">
        <v>85</v>
      </c>
      <c r="E56" s="163"/>
      <c r="F56" s="163"/>
      <c r="G56" s="163"/>
      <c r="H56" s="163"/>
      <c r="I56" s="163"/>
      <c r="J56" s="164">
        <f>J83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86</v>
      </c>
      <c r="E57" s="169"/>
      <c r="F57" s="169"/>
      <c r="G57" s="169"/>
      <c r="H57" s="169"/>
      <c r="I57" s="169"/>
      <c r="J57" s="170">
        <f>J84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87</v>
      </c>
      <c r="E58" s="169"/>
      <c r="F58" s="169"/>
      <c r="G58" s="169"/>
      <c r="H58" s="169"/>
      <c r="I58" s="169"/>
      <c r="J58" s="170">
        <f>J293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88</v>
      </c>
      <c r="E59" s="169"/>
      <c r="F59" s="169"/>
      <c r="G59" s="169"/>
      <c r="H59" s="169"/>
      <c r="I59" s="169"/>
      <c r="J59" s="170">
        <f>J298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89</v>
      </c>
      <c r="E60" s="169"/>
      <c r="F60" s="169"/>
      <c r="G60" s="169"/>
      <c r="H60" s="169"/>
      <c r="I60" s="169"/>
      <c r="J60" s="170">
        <f>J305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90</v>
      </c>
      <c r="E61" s="169"/>
      <c r="F61" s="169"/>
      <c r="G61" s="169"/>
      <c r="H61" s="169"/>
      <c r="I61" s="169"/>
      <c r="J61" s="170">
        <f>J395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91</v>
      </c>
      <c r="E62" s="169"/>
      <c r="F62" s="169"/>
      <c r="G62" s="169"/>
      <c r="H62" s="169"/>
      <c r="I62" s="169"/>
      <c r="J62" s="170">
        <f>J462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92</v>
      </c>
      <c r="E63" s="169"/>
      <c r="F63" s="169"/>
      <c r="G63" s="169"/>
      <c r="H63" s="169"/>
      <c r="I63" s="169"/>
      <c r="J63" s="170">
        <f>J511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93</v>
      </c>
      <c r="E64" s="169"/>
      <c r="F64" s="169"/>
      <c r="G64" s="169"/>
      <c r="H64" s="169"/>
      <c r="I64" s="169"/>
      <c r="J64" s="170">
        <f>J530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94</v>
      </c>
      <c r="D71" s="42"/>
      <c r="E71" s="42"/>
      <c r="F71" s="42"/>
      <c r="G71" s="42"/>
      <c r="H71" s="42"/>
      <c r="I71" s="42"/>
      <c r="J71" s="42"/>
      <c r="K71" s="42"/>
      <c r="L71" s="13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E7</f>
        <v>Splašková kanalizace Klenovka - kanalizační přípojky</v>
      </c>
      <c r="F74" s="42"/>
      <c r="G74" s="42"/>
      <c r="H74" s="42"/>
      <c r="I74" s="42"/>
      <c r="J74" s="42"/>
      <c r="K74" s="42"/>
      <c r="L74" s="13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F10</f>
        <v>k.ú. Klenovka</v>
      </c>
      <c r="G76" s="42"/>
      <c r="H76" s="42"/>
      <c r="I76" s="34" t="s">
        <v>23</v>
      </c>
      <c r="J76" s="74" t="str">
        <f>IF(J10="","",J10)</f>
        <v>29. 7. 2021</v>
      </c>
      <c r="K76" s="42"/>
      <c r="L76" s="13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E13</f>
        <v>Město Přelouč, Československé armády 1665, Přelouč</v>
      </c>
      <c r="G78" s="42"/>
      <c r="H78" s="42"/>
      <c r="I78" s="34" t="s">
        <v>31</v>
      </c>
      <c r="J78" s="38" t="str">
        <f>E19</f>
        <v>IKKO Hradec Králové,s.r.o., Bratří Štefanů 238, HK</v>
      </c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IF(E16="","",E16)</f>
        <v>Vyplň údaj</v>
      </c>
      <c r="G79" s="42"/>
      <c r="H79" s="42"/>
      <c r="I79" s="34" t="s">
        <v>34</v>
      </c>
      <c r="J79" s="38" t="str">
        <f>E22</f>
        <v>K. Hlaváčková</v>
      </c>
      <c r="K79" s="4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2"/>
      <c r="B81" s="173"/>
      <c r="C81" s="174" t="s">
        <v>95</v>
      </c>
      <c r="D81" s="175" t="s">
        <v>57</v>
      </c>
      <c r="E81" s="175" t="s">
        <v>53</v>
      </c>
      <c r="F81" s="175" t="s">
        <v>54</v>
      </c>
      <c r="G81" s="175" t="s">
        <v>96</v>
      </c>
      <c r="H81" s="175" t="s">
        <v>97</v>
      </c>
      <c r="I81" s="175" t="s">
        <v>98</v>
      </c>
      <c r="J81" s="175" t="s">
        <v>83</v>
      </c>
      <c r="K81" s="176" t="s">
        <v>99</v>
      </c>
      <c r="L81" s="177"/>
      <c r="M81" s="94" t="s">
        <v>19</v>
      </c>
      <c r="N81" s="95" t="s">
        <v>42</v>
      </c>
      <c r="O81" s="95" t="s">
        <v>100</v>
      </c>
      <c r="P81" s="95" t="s">
        <v>101</v>
      </c>
      <c r="Q81" s="95" t="s">
        <v>102</v>
      </c>
      <c r="R81" s="95" t="s">
        <v>103</v>
      </c>
      <c r="S81" s="95" t="s">
        <v>104</v>
      </c>
      <c r="T81" s="96" t="s">
        <v>105</v>
      </c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="2" customFormat="1" ht="22.8" customHeight="1">
      <c r="A82" s="40"/>
      <c r="B82" s="41"/>
      <c r="C82" s="101" t="s">
        <v>106</v>
      </c>
      <c r="D82" s="42"/>
      <c r="E82" s="42"/>
      <c r="F82" s="42"/>
      <c r="G82" s="42"/>
      <c r="H82" s="42"/>
      <c r="I82" s="42"/>
      <c r="J82" s="178">
        <f>BK82</f>
        <v>0</v>
      </c>
      <c r="K82" s="42"/>
      <c r="L82" s="46"/>
      <c r="M82" s="97"/>
      <c r="N82" s="179"/>
      <c r="O82" s="98"/>
      <c r="P82" s="180">
        <f>P83</f>
        <v>0</v>
      </c>
      <c r="Q82" s="98"/>
      <c r="R82" s="180">
        <f>R83</f>
        <v>118.07406752</v>
      </c>
      <c r="S82" s="98"/>
      <c r="T82" s="181">
        <f>T83</f>
        <v>220.74263000000002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84</v>
      </c>
      <c r="BK82" s="182">
        <f>BK83</f>
        <v>0</v>
      </c>
    </row>
    <row r="83" s="12" customFormat="1" ht="25.92" customHeight="1">
      <c r="A83" s="12"/>
      <c r="B83" s="183"/>
      <c r="C83" s="184"/>
      <c r="D83" s="185" t="s">
        <v>71</v>
      </c>
      <c r="E83" s="186" t="s">
        <v>107</v>
      </c>
      <c r="F83" s="186" t="s">
        <v>108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P84+P293+P298+P305+P395+P462+P511+P530</f>
        <v>0</v>
      </c>
      <c r="Q83" s="191"/>
      <c r="R83" s="192">
        <f>R84+R293+R298+R305+R395+R462+R511+R530</f>
        <v>118.07406752</v>
      </c>
      <c r="S83" s="191"/>
      <c r="T83" s="193">
        <f>T84+T293+T298+T305+T395+T462+T511+T530</f>
        <v>220.74263000000002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4" t="s">
        <v>77</v>
      </c>
      <c r="AT83" s="195" t="s">
        <v>71</v>
      </c>
      <c r="AU83" s="195" t="s">
        <v>72</v>
      </c>
      <c r="AY83" s="194" t="s">
        <v>109</v>
      </c>
      <c r="BK83" s="196">
        <f>BK84+BK293+BK298+BK305+BK395+BK462+BK511+BK530</f>
        <v>0</v>
      </c>
    </row>
    <row r="84" s="12" customFormat="1" ht="22.8" customHeight="1">
      <c r="A84" s="12"/>
      <c r="B84" s="183"/>
      <c r="C84" s="184"/>
      <c r="D84" s="185" t="s">
        <v>71</v>
      </c>
      <c r="E84" s="197" t="s">
        <v>77</v>
      </c>
      <c r="F84" s="197" t="s">
        <v>110</v>
      </c>
      <c r="G84" s="184"/>
      <c r="H84" s="184"/>
      <c r="I84" s="187"/>
      <c r="J84" s="198">
        <f>BK84</f>
        <v>0</v>
      </c>
      <c r="K84" s="184"/>
      <c r="L84" s="189"/>
      <c r="M84" s="190"/>
      <c r="N84" s="191"/>
      <c r="O84" s="191"/>
      <c r="P84" s="192">
        <f>SUM(P85:P292)</f>
        <v>0</v>
      </c>
      <c r="Q84" s="191"/>
      <c r="R84" s="192">
        <f>SUM(R85:R292)</f>
        <v>3.5037224200000008</v>
      </c>
      <c r="S84" s="191"/>
      <c r="T84" s="193">
        <f>SUM(T85:T292)</f>
        <v>220.74263000000002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4" t="s">
        <v>77</v>
      </c>
      <c r="AT84" s="195" t="s">
        <v>71</v>
      </c>
      <c r="AU84" s="195" t="s">
        <v>77</v>
      </c>
      <c r="AY84" s="194" t="s">
        <v>109</v>
      </c>
      <c r="BK84" s="196">
        <f>SUM(BK85:BK292)</f>
        <v>0</v>
      </c>
    </row>
    <row r="85" s="2" customFormat="1" ht="37.8" customHeight="1">
      <c r="A85" s="40"/>
      <c r="B85" s="41"/>
      <c r="C85" s="199" t="s">
        <v>77</v>
      </c>
      <c r="D85" s="199" t="s">
        <v>111</v>
      </c>
      <c r="E85" s="200" t="s">
        <v>112</v>
      </c>
      <c r="F85" s="201" t="s">
        <v>113</v>
      </c>
      <c r="G85" s="202" t="s">
        <v>114</v>
      </c>
      <c r="H85" s="203">
        <v>20.550000000000001</v>
      </c>
      <c r="I85" s="204"/>
      <c r="J85" s="205">
        <f>ROUND(I85*H85,2)</f>
        <v>0</v>
      </c>
      <c r="K85" s="201" t="s">
        <v>115</v>
      </c>
      <c r="L85" s="46"/>
      <c r="M85" s="206" t="s">
        <v>19</v>
      </c>
      <c r="N85" s="207" t="s">
        <v>43</v>
      </c>
      <c r="O85" s="86"/>
      <c r="P85" s="208">
        <f>O85*H85</f>
        <v>0</v>
      </c>
      <c r="Q85" s="208">
        <v>0</v>
      </c>
      <c r="R85" s="208">
        <f>Q85*H85</f>
        <v>0</v>
      </c>
      <c r="S85" s="208">
        <v>0.255</v>
      </c>
      <c r="T85" s="209">
        <f>S85*H85</f>
        <v>5.2402500000000005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0" t="s">
        <v>116</v>
      </c>
      <c r="AT85" s="210" t="s">
        <v>111</v>
      </c>
      <c r="AU85" s="210" t="s">
        <v>79</v>
      </c>
      <c r="AY85" s="19" t="s">
        <v>109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19" t="s">
        <v>77</v>
      </c>
      <c r="BK85" s="211">
        <f>ROUND(I85*H85,2)</f>
        <v>0</v>
      </c>
      <c r="BL85" s="19" t="s">
        <v>116</v>
      </c>
      <c r="BM85" s="210" t="s">
        <v>117</v>
      </c>
    </row>
    <row r="86" s="2" customFormat="1">
      <c r="A86" s="40"/>
      <c r="B86" s="41"/>
      <c r="C86" s="42"/>
      <c r="D86" s="212" t="s">
        <v>118</v>
      </c>
      <c r="E86" s="42"/>
      <c r="F86" s="213" t="s">
        <v>119</v>
      </c>
      <c r="G86" s="42"/>
      <c r="H86" s="42"/>
      <c r="I86" s="214"/>
      <c r="J86" s="42"/>
      <c r="K86" s="42"/>
      <c r="L86" s="46"/>
      <c r="M86" s="215"/>
      <c r="N86" s="216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118</v>
      </c>
      <c r="AU86" s="19" t="s">
        <v>79</v>
      </c>
    </row>
    <row r="87" s="2" customFormat="1">
      <c r="A87" s="40"/>
      <c r="B87" s="41"/>
      <c r="C87" s="42"/>
      <c r="D87" s="217" t="s">
        <v>120</v>
      </c>
      <c r="E87" s="42"/>
      <c r="F87" s="218" t="s">
        <v>121</v>
      </c>
      <c r="G87" s="42"/>
      <c r="H87" s="42"/>
      <c r="I87" s="214"/>
      <c r="J87" s="42"/>
      <c r="K87" s="42"/>
      <c r="L87" s="46"/>
      <c r="M87" s="215"/>
      <c r="N87" s="216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120</v>
      </c>
      <c r="AU87" s="19" t="s">
        <v>79</v>
      </c>
    </row>
    <row r="88" s="2" customFormat="1">
      <c r="A88" s="40"/>
      <c r="B88" s="41"/>
      <c r="C88" s="42"/>
      <c r="D88" s="217" t="s">
        <v>122</v>
      </c>
      <c r="E88" s="42"/>
      <c r="F88" s="218" t="s">
        <v>123</v>
      </c>
      <c r="G88" s="42"/>
      <c r="H88" s="42"/>
      <c r="I88" s="214"/>
      <c r="J88" s="42"/>
      <c r="K88" s="42"/>
      <c r="L88" s="46"/>
      <c r="M88" s="215"/>
      <c r="N88" s="216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122</v>
      </c>
      <c r="AU88" s="19" t="s">
        <v>79</v>
      </c>
    </row>
    <row r="89" s="13" customFormat="1">
      <c r="A89" s="13"/>
      <c r="B89" s="219"/>
      <c r="C89" s="220"/>
      <c r="D89" s="217" t="s">
        <v>124</v>
      </c>
      <c r="E89" s="221" t="s">
        <v>19</v>
      </c>
      <c r="F89" s="222" t="s">
        <v>125</v>
      </c>
      <c r="G89" s="220"/>
      <c r="H89" s="223">
        <v>20.550000000000001</v>
      </c>
      <c r="I89" s="224"/>
      <c r="J89" s="220"/>
      <c r="K89" s="220"/>
      <c r="L89" s="225"/>
      <c r="M89" s="226"/>
      <c r="N89" s="227"/>
      <c r="O89" s="227"/>
      <c r="P89" s="227"/>
      <c r="Q89" s="227"/>
      <c r="R89" s="227"/>
      <c r="S89" s="227"/>
      <c r="T89" s="22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9" t="s">
        <v>124</v>
      </c>
      <c r="AU89" s="229" t="s">
        <v>79</v>
      </c>
      <c r="AV89" s="13" t="s">
        <v>79</v>
      </c>
      <c r="AW89" s="13" t="s">
        <v>33</v>
      </c>
      <c r="AX89" s="13" t="s">
        <v>72</v>
      </c>
      <c r="AY89" s="229" t="s">
        <v>109</v>
      </c>
    </row>
    <row r="90" s="14" customFormat="1">
      <c r="A90" s="14"/>
      <c r="B90" s="230"/>
      <c r="C90" s="231"/>
      <c r="D90" s="217" t="s">
        <v>124</v>
      </c>
      <c r="E90" s="232" t="s">
        <v>19</v>
      </c>
      <c r="F90" s="233" t="s">
        <v>126</v>
      </c>
      <c r="G90" s="231"/>
      <c r="H90" s="234">
        <v>20.550000000000001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124</v>
      </c>
      <c r="AU90" s="240" t="s">
        <v>79</v>
      </c>
      <c r="AV90" s="14" t="s">
        <v>116</v>
      </c>
      <c r="AW90" s="14" t="s">
        <v>33</v>
      </c>
      <c r="AX90" s="14" t="s">
        <v>77</v>
      </c>
      <c r="AY90" s="240" t="s">
        <v>109</v>
      </c>
    </row>
    <row r="91" s="2" customFormat="1" ht="37.8" customHeight="1">
      <c r="A91" s="40"/>
      <c r="B91" s="41"/>
      <c r="C91" s="199" t="s">
        <v>79</v>
      </c>
      <c r="D91" s="199" t="s">
        <v>111</v>
      </c>
      <c r="E91" s="200" t="s">
        <v>127</v>
      </c>
      <c r="F91" s="201" t="s">
        <v>128</v>
      </c>
      <c r="G91" s="202" t="s">
        <v>114</v>
      </c>
      <c r="H91" s="203">
        <v>7.7000000000000002</v>
      </c>
      <c r="I91" s="204"/>
      <c r="J91" s="205">
        <f>ROUND(I91*H91,2)</f>
        <v>0</v>
      </c>
      <c r="K91" s="201" t="s">
        <v>115</v>
      </c>
      <c r="L91" s="46"/>
      <c r="M91" s="206" t="s">
        <v>19</v>
      </c>
      <c r="N91" s="207" t="s">
        <v>43</v>
      </c>
      <c r="O91" s="86"/>
      <c r="P91" s="208">
        <f>O91*H91</f>
        <v>0</v>
      </c>
      <c r="Q91" s="208">
        <v>0</v>
      </c>
      <c r="R91" s="208">
        <f>Q91*H91</f>
        <v>0</v>
      </c>
      <c r="S91" s="208">
        <v>0.26000000000000001</v>
      </c>
      <c r="T91" s="209">
        <f>S91*H91</f>
        <v>2.0020000000000002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0" t="s">
        <v>116</v>
      </c>
      <c r="AT91" s="210" t="s">
        <v>111</v>
      </c>
      <c r="AU91" s="210" t="s">
        <v>79</v>
      </c>
      <c r="AY91" s="19" t="s">
        <v>109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9" t="s">
        <v>77</v>
      </c>
      <c r="BK91" s="211">
        <f>ROUND(I91*H91,2)</f>
        <v>0</v>
      </c>
      <c r="BL91" s="19" t="s">
        <v>116</v>
      </c>
      <c r="BM91" s="210" t="s">
        <v>129</v>
      </c>
    </row>
    <row r="92" s="2" customFormat="1">
      <c r="A92" s="40"/>
      <c r="B92" s="41"/>
      <c r="C92" s="42"/>
      <c r="D92" s="212" t="s">
        <v>118</v>
      </c>
      <c r="E92" s="42"/>
      <c r="F92" s="213" t="s">
        <v>130</v>
      </c>
      <c r="G92" s="42"/>
      <c r="H92" s="42"/>
      <c r="I92" s="214"/>
      <c r="J92" s="42"/>
      <c r="K92" s="42"/>
      <c r="L92" s="46"/>
      <c r="M92" s="215"/>
      <c r="N92" s="216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118</v>
      </c>
      <c r="AU92" s="19" t="s">
        <v>79</v>
      </c>
    </row>
    <row r="93" s="2" customFormat="1">
      <c r="A93" s="40"/>
      <c r="B93" s="41"/>
      <c r="C93" s="42"/>
      <c r="D93" s="217" t="s">
        <v>120</v>
      </c>
      <c r="E93" s="42"/>
      <c r="F93" s="218" t="s">
        <v>121</v>
      </c>
      <c r="G93" s="42"/>
      <c r="H93" s="42"/>
      <c r="I93" s="214"/>
      <c r="J93" s="42"/>
      <c r="K93" s="42"/>
      <c r="L93" s="46"/>
      <c r="M93" s="215"/>
      <c r="N93" s="216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120</v>
      </c>
      <c r="AU93" s="19" t="s">
        <v>79</v>
      </c>
    </row>
    <row r="94" s="2" customFormat="1">
      <c r="A94" s="40"/>
      <c r="B94" s="41"/>
      <c r="C94" s="42"/>
      <c r="D94" s="217" t="s">
        <v>122</v>
      </c>
      <c r="E94" s="42"/>
      <c r="F94" s="218" t="s">
        <v>123</v>
      </c>
      <c r="G94" s="42"/>
      <c r="H94" s="42"/>
      <c r="I94" s="214"/>
      <c r="J94" s="42"/>
      <c r="K94" s="42"/>
      <c r="L94" s="46"/>
      <c r="M94" s="215"/>
      <c r="N94" s="216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122</v>
      </c>
      <c r="AU94" s="19" t="s">
        <v>79</v>
      </c>
    </row>
    <row r="95" s="13" customFormat="1">
      <c r="A95" s="13"/>
      <c r="B95" s="219"/>
      <c r="C95" s="220"/>
      <c r="D95" s="217" t="s">
        <v>124</v>
      </c>
      <c r="E95" s="221" t="s">
        <v>19</v>
      </c>
      <c r="F95" s="222" t="s">
        <v>131</v>
      </c>
      <c r="G95" s="220"/>
      <c r="H95" s="223">
        <v>7.7000000000000002</v>
      </c>
      <c r="I95" s="224"/>
      <c r="J95" s="220"/>
      <c r="K95" s="220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124</v>
      </c>
      <c r="AU95" s="229" t="s">
        <v>79</v>
      </c>
      <c r="AV95" s="13" t="s">
        <v>79</v>
      </c>
      <c r="AW95" s="13" t="s">
        <v>33</v>
      </c>
      <c r="AX95" s="13" t="s">
        <v>77</v>
      </c>
      <c r="AY95" s="229" t="s">
        <v>109</v>
      </c>
    </row>
    <row r="96" s="2" customFormat="1" ht="44.25" customHeight="1">
      <c r="A96" s="40"/>
      <c r="B96" s="41"/>
      <c r="C96" s="199" t="s">
        <v>132</v>
      </c>
      <c r="D96" s="199" t="s">
        <v>111</v>
      </c>
      <c r="E96" s="200" t="s">
        <v>133</v>
      </c>
      <c r="F96" s="201" t="s">
        <v>134</v>
      </c>
      <c r="G96" s="202" t="s">
        <v>114</v>
      </c>
      <c r="H96" s="203">
        <v>52.5</v>
      </c>
      <c r="I96" s="204"/>
      <c r="J96" s="205">
        <f>ROUND(I96*H96,2)</f>
        <v>0</v>
      </c>
      <c r="K96" s="201" t="s">
        <v>115</v>
      </c>
      <c r="L96" s="46"/>
      <c r="M96" s="206" t="s">
        <v>19</v>
      </c>
      <c r="N96" s="207" t="s">
        <v>43</v>
      </c>
      <c r="O96" s="86"/>
      <c r="P96" s="208">
        <f>O96*H96</f>
        <v>0</v>
      </c>
      <c r="Q96" s="208">
        <v>0</v>
      </c>
      <c r="R96" s="208">
        <f>Q96*H96</f>
        <v>0</v>
      </c>
      <c r="S96" s="208">
        <v>0.42499999999999999</v>
      </c>
      <c r="T96" s="209">
        <f>S96*H96</f>
        <v>22.3125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0" t="s">
        <v>116</v>
      </c>
      <c r="AT96" s="210" t="s">
        <v>111</v>
      </c>
      <c r="AU96" s="210" t="s">
        <v>79</v>
      </c>
      <c r="AY96" s="19" t="s">
        <v>109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9" t="s">
        <v>77</v>
      </c>
      <c r="BK96" s="211">
        <f>ROUND(I96*H96,2)</f>
        <v>0</v>
      </c>
      <c r="BL96" s="19" t="s">
        <v>116</v>
      </c>
      <c r="BM96" s="210" t="s">
        <v>135</v>
      </c>
    </row>
    <row r="97" s="2" customFormat="1">
      <c r="A97" s="40"/>
      <c r="B97" s="41"/>
      <c r="C97" s="42"/>
      <c r="D97" s="212" t="s">
        <v>118</v>
      </c>
      <c r="E97" s="42"/>
      <c r="F97" s="213" t="s">
        <v>136</v>
      </c>
      <c r="G97" s="42"/>
      <c r="H97" s="42"/>
      <c r="I97" s="214"/>
      <c r="J97" s="42"/>
      <c r="K97" s="42"/>
      <c r="L97" s="46"/>
      <c r="M97" s="215"/>
      <c r="N97" s="216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118</v>
      </c>
      <c r="AU97" s="19" t="s">
        <v>79</v>
      </c>
    </row>
    <row r="98" s="2" customFormat="1">
      <c r="A98" s="40"/>
      <c r="B98" s="41"/>
      <c r="C98" s="42"/>
      <c r="D98" s="217" t="s">
        <v>120</v>
      </c>
      <c r="E98" s="42"/>
      <c r="F98" s="218" t="s">
        <v>137</v>
      </c>
      <c r="G98" s="42"/>
      <c r="H98" s="42"/>
      <c r="I98" s="214"/>
      <c r="J98" s="42"/>
      <c r="K98" s="42"/>
      <c r="L98" s="46"/>
      <c r="M98" s="215"/>
      <c r="N98" s="216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120</v>
      </c>
      <c r="AU98" s="19" t="s">
        <v>79</v>
      </c>
    </row>
    <row r="99" s="2" customFormat="1">
      <c r="A99" s="40"/>
      <c r="B99" s="41"/>
      <c r="C99" s="42"/>
      <c r="D99" s="217" t="s">
        <v>122</v>
      </c>
      <c r="E99" s="42"/>
      <c r="F99" s="218" t="s">
        <v>138</v>
      </c>
      <c r="G99" s="42"/>
      <c r="H99" s="42"/>
      <c r="I99" s="214"/>
      <c r="J99" s="42"/>
      <c r="K99" s="42"/>
      <c r="L99" s="46"/>
      <c r="M99" s="215"/>
      <c r="N99" s="21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122</v>
      </c>
      <c r="AU99" s="19" t="s">
        <v>79</v>
      </c>
    </row>
    <row r="100" s="13" customFormat="1">
      <c r="A100" s="13"/>
      <c r="B100" s="219"/>
      <c r="C100" s="220"/>
      <c r="D100" s="217" t="s">
        <v>124</v>
      </c>
      <c r="E100" s="221" t="s">
        <v>19</v>
      </c>
      <c r="F100" s="222" t="s">
        <v>139</v>
      </c>
      <c r="G100" s="220"/>
      <c r="H100" s="223">
        <v>52.5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9" t="s">
        <v>124</v>
      </c>
      <c r="AU100" s="229" t="s">
        <v>79</v>
      </c>
      <c r="AV100" s="13" t="s">
        <v>79</v>
      </c>
      <c r="AW100" s="13" t="s">
        <v>33</v>
      </c>
      <c r="AX100" s="13" t="s">
        <v>77</v>
      </c>
      <c r="AY100" s="229" t="s">
        <v>109</v>
      </c>
    </row>
    <row r="101" s="2" customFormat="1" ht="37.8" customHeight="1">
      <c r="A101" s="40"/>
      <c r="B101" s="41"/>
      <c r="C101" s="199" t="s">
        <v>116</v>
      </c>
      <c r="D101" s="199" t="s">
        <v>111</v>
      </c>
      <c r="E101" s="200" t="s">
        <v>140</v>
      </c>
      <c r="F101" s="201" t="s">
        <v>141</v>
      </c>
      <c r="G101" s="202" t="s">
        <v>114</v>
      </c>
      <c r="H101" s="203">
        <v>139.46000000000001</v>
      </c>
      <c r="I101" s="204"/>
      <c r="J101" s="205">
        <f>ROUND(I101*H101,2)</f>
        <v>0</v>
      </c>
      <c r="K101" s="201" t="s">
        <v>115</v>
      </c>
      <c r="L101" s="46"/>
      <c r="M101" s="206" t="s">
        <v>19</v>
      </c>
      <c r="N101" s="207" t="s">
        <v>43</v>
      </c>
      <c r="O101" s="86"/>
      <c r="P101" s="208">
        <f>O101*H101</f>
        <v>0</v>
      </c>
      <c r="Q101" s="208">
        <v>0</v>
      </c>
      <c r="R101" s="208">
        <f>Q101*H101</f>
        <v>0</v>
      </c>
      <c r="S101" s="208">
        <v>0.44</v>
      </c>
      <c r="T101" s="209">
        <f>S101*H101</f>
        <v>61.362400000000001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0" t="s">
        <v>116</v>
      </c>
      <c r="AT101" s="210" t="s">
        <v>111</v>
      </c>
      <c r="AU101" s="210" t="s">
        <v>79</v>
      </c>
      <c r="AY101" s="19" t="s">
        <v>109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9" t="s">
        <v>77</v>
      </c>
      <c r="BK101" s="211">
        <f>ROUND(I101*H101,2)</f>
        <v>0</v>
      </c>
      <c r="BL101" s="19" t="s">
        <v>116</v>
      </c>
      <c r="BM101" s="210" t="s">
        <v>142</v>
      </c>
    </row>
    <row r="102" s="2" customFormat="1">
      <c r="A102" s="40"/>
      <c r="B102" s="41"/>
      <c r="C102" s="42"/>
      <c r="D102" s="212" t="s">
        <v>118</v>
      </c>
      <c r="E102" s="42"/>
      <c r="F102" s="213" t="s">
        <v>143</v>
      </c>
      <c r="G102" s="42"/>
      <c r="H102" s="42"/>
      <c r="I102" s="214"/>
      <c r="J102" s="42"/>
      <c r="K102" s="42"/>
      <c r="L102" s="46"/>
      <c r="M102" s="215"/>
      <c r="N102" s="216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118</v>
      </c>
      <c r="AU102" s="19" t="s">
        <v>79</v>
      </c>
    </row>
    <row r="103" s="2" customFormat="1">
      <c r="A103" s="40"/>
      <c r="B103" s="41"/>
      <c r="C103" s="42"/>
      <c r="D103" s="217" t="s">
        <v>120</v>
      </c>
      <c r="E103" s="42"/>
      <c r="F103" s="218" t="s">
        <v>144</v>
      </c>
      <c r="G103" s="42"/>
      <c r="H103" s="42"/>
      <c r="I103" s="214"/>
      <c r="J103" s="42"/>
      <c r="K103" s="42"/>
      <c r="L103" s="46"/>
      <c r="M103" s="215"/>
      <c r="N103" s="21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120</v>
      </c>
      <c r="AU103" s="19" t="s">
        <v>79</v>
      </c>
    </row>
    <row r="104" s="13" customFormat="1">
      <c r="A104" s="13"/>
      <c r="B104" s="219"/>
      <c r="C104" s="220"/>
      <c r="D104" s="217" t="s">
        <v>124</v>
      </c>
      <c r="E104" s="221" t="s">
        <v>19</v>
      </c>
      <c r="F104" s="222" t="s">
        <v>145</v>
      </c>
      <c r="G104" s="220"/>
      <c r="H104" s="223">
        <v>41.350000000000001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9" t="s">
        <v>124</v>
      </c>
      <c r="AU104" s="229" t="s">
        <v>79</v>
      </c>
      <c r="AV104" s="13" t="s">
        <v>79</v>
      </c>
      <c r="AW104" s="13" t="s">
        <v>33</v>
      </c>
      <c r="AX104" s="13" t="s">
        <v>72</v>
      </c>
      <c r="AY104" s="229" t="s">
        <v>109</v>
      </c>
    </row>
    <row r="105" s="13" customFormat="1">
      <c r="A105" s="13"/>
      <c r="B105" s="219"/>
      <c r="C105" s="220"/>
      <c r="D105" s="217" t="s">
        <v>124</v>
      </c>
      <c r="E105" s="221" t="s">
        <v>19</v>
      </c>
      <c r="F105" s="222" t="s">
        <v>146</v>
      </c>
      <c r="G105" s="220"/>
      <c r="H105" s="223">
        <v>98.109999999999999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124</v>
      </c>
      <c r="AU105" s="229" t="s">
        <v>79</v>
      </c>
      <c r="AV105" s="13" t="s">
        <v>79</v>
      </c>
      <c r="AW105" s="13" t="s">
        <v>33</v>
      </c>
      <c r="AX105" s="13" t="s">
        <v>72</v>
      </c>
      <c r="AY105" s="229" t="s">
        <v>109</v>
      </c>
    </row>
    <row r="106" s="14" customFormat="1">
      <c r="A106" s="14"/>
      <c r="B106" s="230"/>
      <c r="C106" s="231"/>
      <c r="D106" s="217" t="s">
        <v>124</v>
      </c>
      <c r="E106" s="232" t="s">
        <v>19</v>
      </c>
      <c r="F106" s="233" t="s">
        <v>126</v>
      </c>
      <c r="G106" s="231"/>
      <c r="H106" s="234">
        <v>139.46000000000001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124</v>
      </c>
      <c r="AU106" s="240" t="s">
        <v>79</v>
      </c>
      <c r="AV106" s="14" t="s">
        <v>116</v>
      </c>
      <c r="AW106" s="14" t="s">
        <v>33</v>
      </c>
      <c r="AX106" s="14" t="s">
        <v>77</v>
      </c>
      <c r="AY106" s="240" t="s">
        <v>109</v>
      </c>
    </row>
    <row r="107" s="2" customFormat="1" ht="37.8" customHeight="1">
      <c r="A107" s="40"/>
      <c r="B107" s="41"/>
      <c r="C107" s="199" t="s">
        <v>147</v>
      </c>
      <c r="D107" s="199" t="s">
        <v>111</v>
      </c>
      <c r="E107" s="200" t="s">
        <v>148</v>
      </c>
      <c r="F107" s="201" t="s">
        <v>149</v>
      </c>
      <c r="G107" s="202" t="s">
        <v>114</v>
      </c>
      <c r="H107" s="203">
        <v>164.84999999999999</v>
      </c>
      <c r="I107" s="204"/>
      <c r="J107" s="205">
        <f>ROUND(I107*H107,2)</f>
        <v>0</v>
      </c>
      <c r="K107" s="201" t="s">
        <v>115</v>
      </c>
      <c r="L107" s="46"/>
      <c r="M107" s="206" t="s">
        <v>19</v>
      </c>
      <c r="N107" s="207" t="s">
        <v>43</v>
      </c>
      <c r="O107" s="86"/>
      <c r="P107" s="208">
        <f>O107*H107</f>
        <v>0</v>
      </c>
      <c r="Q107" s="208">
        <v>0</v>
      </c>
      <c r="R107" s="208">
        <f>Q107*H107</f>
        <v>0</v>
      </c>
      <c r="S107" s="208">
        <v>0.32500000000000001</v>
      </c>
      <c r="T107" s="209">
        <f>S107*H107</f>
        <v>53.576250000000002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0" t="s">
        <v>116</v>
      </c>
      <c r="AT107" s="210" t="s">
        <v>111</v>
      </c>
      <c r="AU107" s="210" t="s">
        <v>79</v>
      </c>
      <c r="AY107" s="19" t="s">
        <v>109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9" t="s">
        <v>77</v>
      </c>
      <c r="BK107" s="211">
        <f>ROUND(I107*H107,2)</f>
        <v>0</v>
      </c>
      <c r="BL107" s="19" t="s">
        <v>116</v>
      </c>
      <c r="BM107" s="210" t="s">
        <v>150</v>
      </c>
    </row>
    <row r="108" s="2" customFormat="1">
      <c r="A108" s="40"/>
      <c r="B108" s="41"/>
      <c r="C108" s="42"/>
      <c r="D108" s="212" t="s">
        <v>118</v>
      </c>
      <c r="E108" s="42"/>
      <c r="F108" s="213" t="s">
        <v>151</v>
      </c>
      <c r="G108" s="42"/>
      <c r="H108" s="42"/>
      <c r="I108" s="214"/>
      <c r="J108" s="42"/>
      <c r="K108" s="42"/>
      <c r="L108" s="46"/>
      <c r="M108" s="215"/>
      <c r="N108" s="21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118</v>
      </c>
      <c r="AU108" s="19" t="s">
        <v>79</v>
      </c>
    </row>
    <row r="109" s="2" customFormat="1">
      <c r="A109" s="40"/>
      <c r="B109" s="41"/>
      <c r="C109" s="42"/>
      <c r="D109" s="217" t="s">
        <v>120</v>
      </c>
      <c r="E109" s="42"/>
      <c r="F109" s="218" t="s">
        <v>144</v>
      </c>
      <c r="G109" s="42"/>
      <c r="H109" s="42"/>
      <c r="I109" s="214"/>
      <c r="J109" s="42"/>
      <c r="K109" s="42"/>
      <c r="L109" s="46"/>
      <c r="M109" s="215"/>
      <c r="N109" s="216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120</v>
      </c>
      <c r="AU109" s="19" t="s">
        <v>79</v>
      </c>
    </row>
    <row r="110" s="13" customFormat="1">
      <c r="A110" s="13"/>
      <c r="B110" s="219"/>
      <c r="C110" s="220"/>
      <c r="D110" s="217" t="s">
        <v>124</v>
      </c>
      <c r="E110" s="221" t="s">
        <v>19</v>
      </c>
      <c r="F110" s="222" t="s">
        <v>152</v>
      </c>
      <c r="G110" s="220"/>
      <c r="H110" s="223">
        <v>65.349999999999994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124</v>
      </c>
      <c r="AU110" s="229" t="s">
        <v>79</v>
      </c>
      <c r="AV110" s="13" t="s">
        <v>79</v>
      </c>
      <c r="AW110" s="13" t="s">
        <v>33</v>
      </c>
      <c r="AX110" s="13" t="s">
        <v>72</v>
      </c>
      <c r="AY110" s="229" t="s">
        <v>109</v>
      </c>
    </row>
    <row r="111" s="13" customFormat="1">
      <c r="A111" s="13"/>
      <c r="B111" s="219"/>
      <c r="C111" s="220"/>
      <c r="D111" s="217" t="s">
        <v>124</v>
      </c>
      <c r="E111" s="221" t="s">
        <v>19</v>
      </c>
      <c r="F111" s="222" t="s">
        <v>153</v>
      </c>
      <c r="G111" s="220"/>
      <c r="H111" s="223">
        <v>89.849999999999994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124</v>
      </c>
      <c r="AU111" s="229" t="s">
        <v>79</v>
      </c>
      <c r="AV111" s="13" t="s">
        <v>79</v>
      </c>
      <c r="AW111" s="13" t="s">
        <v>33</v>
      </c>
      <c r="AX111" s="13" t="s">
        <v>72</v>
      </c>
      <c r="AY111" s="229" t="s">
        <v>109</v>
      </c>
    </row>
    <row r="112" s="15" customFormat="1">
      <c r="A112" s="15"/>
      <c r="B112" s="241"/>
      <c r="C112" s="242"/>
      <c r="D112" s="217" t="s">
        <v>124</v>
      </c>
      <c r="E112" s="243" t="s">
        <v>19</v>
      </c>
      <c r="F112" s="244" t="s">
        <v>154</v>
      </c>
      <c r="G112" s="242"/>
      <c r="H112" s="245">
        <v>155.19999999999999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1" t="s">
        <v>124</v>
      </c>
      <c r="AU112" s="251" t="s">
        <v>79</v>
      </c>
      <c r="AV112" s="15" t="s">
        <v>132</v>
      </c>
      <c r="AW112" s="15" t="s">
        <v>33</v>
      </c>
      <c r="AX112" s="15" t="s">
        <v>72</v>
      </c>
      <c r="AY112" s="251" t="s">
        <v>109</v>
      </c>
    </row>
    <row r="113" s="13" customFormat="1">
      <c r="A113" s="13"/>
      <c r="B113" s="219"/>
      <c r="C113" s="220"/>
      <c r="D113" s="217" t="s">
        <v>124</v>
      </c>
      <c r="E113" s="221" t="s">
        <v>19</v>
      </c>
      <c r="F113" s="222" t="s">
        <v>155</v>
      </c>
      <c r="G113" s="220"/>
      <c r="H113" s="223">
        <v>9.6500000000000004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124</v>
      </c>
      <c r="AU113" s="229" t="s">
        <v>79</v>
      </c>
      <c r="AV113" s="13" t="s">
        <v>79</v>
      </c>
      <c r="AW113" s="13" t="s">
        <v>33</v>
      </c>
      <c r="AX113" s="13" t="s">
        <v>72</v>
      </c>
      <c r="AY113" s="229" t="s">
        <v>109</v>
      </c>
    </row>
    <row r="114" s="14" customFormat="1">
      <c r="A114" s="14"/>
      <c r="B114" s="230"/>
      <c r="C114" s="231"/>
      <c r="D114" s="217" t="s">
        <v>124</v>
      </c>
      <c r="E114" s="232" t="s">
        <v>19</v>
      </c>
      <c r="F114" s="233" t="s">
        <v>126</v>
      </c>
      <c r="G114" s="231"/>
      <c r="H114" s="234">
        <v>164.84999999999999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124</v>
      </c>
      <c r="AU114" s="240" t="s">
        <v>79</v>
      </c>
      <c r="AV114" s="14" t="s">
        <v>116</v>
      </c>
      <c r="AW114" s="14" t="s">
        <v>33</v>
      </c>
      <c r="AX114" s="14" t="s">
        <v>77</v>
      </c>
      <c r="AY114" s="240" t="s">
        <v>109</v>
      </c>
    </row>
    <row r="115" s="2" customFormat="1" ht="33" customHeight="1">
      <c r="A115" s="40"/>
      <c r="B115" s="41"/>
      <c r="C115" s="199" t="s">
        <v>156</v>
      </c>
      <c r="D115" s="199" t="s">
        <v>111</v>
      </c>
      <c r="E115" s="200" t="s">
        <v>157</v>
      </c>
      <c r="F115" s="201" t="s">
        <v>158</v>
      </c>
      <c r="G115" s="202" t="s">
        <v>114</v>
      </c>
      <c r="H115" s="203">
        <v>163.46000000000001</v>
      </c>
      <c r="I115" s="204"/>
      <c r="J115" s="205">
        <f>ROUND(I115*H115,2)</f>
        <v>0</v>
      </c>
      <c r="K115" s="201" t="s">
        <v>115</v>
      </c>
      <c r="L115" s="46"/>
      <c r="M115" s="206" t="s">
        <v>19</v>
      </c>
      <c r="N115" s="207" t="s">
        <v>43</v>
      </c>
      <c r="O115" s="86"/>
      <c r="P115" s="208">
        <f>O115*H115</f>
        <v>0</v>
      </c>
      <c r="Q115" s="208">
        <v>0</v>
      </c>
      <c r="R115" s="208">
        <f>Q115*H115</f>
        <v>0</v>
      </c>
      <c r="S115" s="208">
        <v>0.098000000000000004</v>
      </c>
      <c r="T115" s="209">
        <f>S115*H115</f>
        <v>16.019080000000002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0" t="s">
        <v>116</v>
      </c>
      <c r="AT115" s="210" t="s">
        <v>111</v>
      </c>
      <c r="AU115" s="210" t="s">
        <v>79</v>
      </c>
      <c r="AY115" s="19" t="s">
        <v>109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9" t="s">
        <v>77</v>
      </c>
      <c r="BK115" s="211">
        <f>ROUND(I115*H115,2)</f>
        <v>0</v>
      </c>
      <c r="BL115" s="19" t="s">
        <v>116</v>
      </c>
      <c r="BM115" s="210" t="s">
        <v>159</v>
      </c>
    </row>
    <row r="116" s="2" customFormat="1">
      <c r="A116" s="40"/>
      <c r="B116" s="41"/>
      <c r="C116" s="42"/>
      <c r="D116" s="212" t="s">
        <v>118</v>
      </c>
      <c r="E116" s="42"/>
      <c r="F116" s="213" t="s">
        <v>160</v>
      </c>
      <c r="G116" s="42"/>
      <c r="H116" s="42"/>
      <c r="I116" s="214"/>
      <c r="J116" s="42"/>
      <c r="K116" s="42"/>
      <c r="L116" s="46"/>
      <c r="M116" s="215"/>
      <c r="N116" s="216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118</v>
      </c>
      <c r="AU116" s="19" t="s">
        <v>79</v>
      </c>
    </row>
    <row r="117" s="2" customFormat="1">
      <c r="A117" s="40"/>
      <c r="B117" s="41"/>
      <c r="C117" s="42"/>
      <c r="D117" s="217" t="s">
        <v>120</v>
      </c>
      <c r="E117" s="42"/>
      <c r="F117" s="218" t="s">
        <v>144</v>
      </c>
      <c r="G117" s="42"/>
      <c r="H117" s="42"/>
      <c r="I117" s="214"/>
      <c r="J117" s="42"/>
      <c r="K117" s="42"/>
      <c r="L117" s="46"/>
      <c r="M117" s="215"/>
      <c r="N117" s="21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120</v>
      </c>
      <c r="AU117" s="19" t="s">
        <v>79</v>
      </c>
    </row>
    <row r="118" s="13" customFormat="1">
      <c r="A118" s="13"/>
      <c r="B118" s="219"/>
      <c r="C118" s="220"/>
      <c r="D118" s="217" t="s">
        <v>124</v>
      </c>
      <c r="E118" s="221" t="s">
        <v>19</v>
      </c>
      <c r="F118" s="222" t="s">
        <v>152</v>
      </c>
      <c r="G118" s="220"/>
      <c r="H118" s="223">
        <v>65.349999999999994</v>
      </c>
      <c r="I118" s="224"/>
      <c r="J118" s="220"/>
      <c r="K118" s="220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124</v>
      </c>
      <c r="AU118" s="229" t="s">
        <v>79</v>
      </c>
      <c r="AV118" s="13" t="s">
        <v>79</v>
      </c>
      <c r="AW118" s="13" t="s">
        <v>33</v>
      </c>
      <c r="AX118" s="13" t="s">
        <v>72</v>
      </c>
      <c r="AY118" s="229" t="s">
        <v>109</v>
      </c>
    </row>
    <row r="119" s="13" customFormat="1">
      <c r="A119" s="13"/>
      <c r="B119" s="219"/>
      <c r="C119" s="220"/>
      <c r="D119" s="217" t="s">
        <v>124</v>
      </c>
      <c r="E119" s="221" t="s">
        <v>19</v>
      </c>
      <c r="F119" s="222" t="s">
        <v>146</v>
      </c>
      <c r="G119" s="220"/>
      <c r="H119" s="223">
        <v>98.109999999999999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124</v>
      </c>
      <c r="AU119" s="229" t="s">
        <v>79</v>
      </c>
      <c r="AV119" s="13" t="s">
        <v>79</v>
      </c>
      <c r="AW119" s="13" t="s">
        <v>33</v>
      </c>
      <c r="AX119" s="13" t="s">
        <v>72</v>
      </c>
      <c r="AY119" s="229" t="s">
        <v>109</v>
      </c>
    </row>
    <row r="120" s="14" customFormat="1">
      <c r="A120" s="14"/>
      <c r="B120" s="230"/>
      <c r="C120" s="231"/>
      <c r="D120" s="217" t="s">
        <v>124</v>
      </c>
      <c r="E120" s="232" t="s">
        <v>19</v>
      </c>
      <c r="F120" s="233" t="s">
        <v>126</v>
      </c>
      <c r="G120" s="231"/>
      <c r="H120" s="234">
        <v>163.46000000000001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124</v>
      </c>
      <c r="AU120" s="240" t="s">
        <v>79</v>
      </c>
      <c r="AV120" s="14" t="s">
        <v>116</v>
      </c>
      <c r="AW120" s="14" t="s">
        <v>33</v>
      </c>
      <c r="AX120" s="14" t="s">
        <v>77</v>
      </c>
      <c r="AY120" s="240" t="s">
        <v>109</v>
      </c>
    </row>
    <row r="121" s="2" customFormat="1" ht="37.8" customHeight="1">
      <c r="A121" s="40"/>
      <c r="B121" s="41"/>
      <c r="C121" s="199" t="s">
        <v>161</v>
      </c>
      <c r="D121" s="199" t="s">
        <v>111</v>
      </c>
      <c r="E121" s="200" t="s">
        <v>162</v>
      </c>
      <c r="F121" s="201" t="s">
        <v>163</v>
      </c>
      <c r="G121" s="202" t="s">
        <v>114</v>
      </c>
      <c r="H121" s="203">
        <v>11.25</v>
      </c>
      <c r="I121" s="204"/>
      <c r="J121" s="205">
        <f>ROUND(I121*H121,2)</f>
        <v>0</v>
      </c>
      <c r="K121" s="201" t="s">
        <v>115</v>
      </c>
      <c r="L121" s="46"/>
      <c r="M121" s="206" t="s">
        <v>19</v>
      </c>
      <c r="N121" s="207" t="s">
        <v>43</v>
      </c>
      <c r="O121" s="86"/>
      <c r="P121" s="208">
        <f>O121*H121</f>
        <v>0</v>
      </c>
      <c r="Q121" s="208">
        <v>0</v>
      </c>
      <c r="R121" s="208">
        <f>Q121*H121</f>
        <v>0</v>
      </c>
      <c r="S121" s="208">
        <v>0.17000000000000001</v>
      </c>
      <c r="T121" s="209">
        <f>S121*H121</f>
        <v>1.9125000000000001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0" t="s">
        <v>116</v>
      </c>
      <c r="AT121" s="210" t="s">
        <v>111</v>
      </c>
      <c r="AU121" s="210" t="s">
        <v>79</v>
      </c>
      <c r="AY121" s="19" t="s">
        <v>109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9" t="s">
        <v>77</v>
      </c>
      <c r="BK121" s="211">
        <f>ROUND(I121*H121,2)</f>
        <v>0</v>
      </c>
      <c r="BL121" s="19" t="s">
        <v>116</v>
      </c>
      <c r="BM121" s="210" t="s">
        <v>164</v>
      </c>
    </row>
    <row r="122" s="2" customFormat="1">
      <c r="A122" s="40"/>
      <c r="B122" s="41"/>
      <c r="C122" s="42"/>
      <c r="D122" s="212" t="s">
        <v>118</v>
      </c>
      <c r="E122" s="42"/>
      <c r="F122" s="213" t="s">
        <v>165</v>
      </c>
      <c r="G122" s="42"/>
      <c r="H122" s="42"/>
      <c r="I122" s="214"/>
      <c r="J122" s="42"/>
      <c r="K122" s="42"/>
      <c r="L122" s="46"/>
      <c r="M122" s="215"/>
      <c r="N122" s="21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118</v>
      </c>
      <c r="AU122" s="19" t="s">
        <v>79</v>
      </c>
    </row>
    <row r="123" s="2" customFormat="1">
      <c r="A123" s="40"/>
      <c r="B123" s="41"/>
      <c r="C123" s="42"/>
      <c r="D123" s="217" t="s">
        <v>120</v>
      </c>
      <c r="E123" s="42"/>
      <c r="F123" s="218" t="s">
        <v>144</v>
      </c>
      <c r="G123" s="42"/>
      <c r="H123" s="42"/>
      <c r="I123" s="214"/>
      <c r="J123" s="42"/>
      <c r="K123" s="42"/>
      <c r="L123" s="46"/>
      <c r="M123" s="215"/>
      <c r="N123" s="216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120</v>
      </c>
      <c r="AU123" s="19" t="s">
        <v>79</v>
      </c>
    </row>
    <row r="124" s="13" customFormat="1">
      <c r="A124" s="13"/>
      <c r="B124" s="219"/>
      <c r="C124" s="220"/>
      <c r="D124" s="217" t="s">
        <v>124</v>
      </c>
      <c r="E124" s="221" t="s">
        <v>19</v>
      </c>
      <c r="F124" s="222" t="s">
        <v>166</v>
      </c>
      <c r="G124" s="220"/>
      <c r="H124" s="223">
        <v>11.25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124</v>
      </c>
      <c r="AU124" s="229" t="s">
        <v>79</v>
      </c>
      <c r="AV124" s="13" t="s">
        <v>79</v>
      </c>
      <c r="AW124" s="13" t="s">
        <v>33</v>
      </c>
      <c r="AX124" s="13" t="s">
        <v>72</v>
      </c>
      <c r="AY124" s="229" t="s">
        <v>109</v>
      </c>
    </row>
    <row r="125" s="14" customFormat="1">
      <c r="A125" s="14"/>
      <c r="B125" s="230"/>
      <c r="C125" s="231"/>
      <c r="D125" s="217" t="s">
        <v>124</v>
      </c>
      <c r="E125" s="232" t="s">
        <v>19</v>
      </c>
      <c r="F125" s="233" t="s">
        <v>126</v>
      </c>
      <c r="G125" s="231"/>
      <c r="H125" s="234">
        <v>11.25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124</v>
      </c>
      <c r="AU125" s="240" t="s">
        <v>79</v>
      </c>
      <c r="AV125" s="14" t="s">
        <v>116</v>
      </c>
      <c r="AW125" s="14" t="s">
        <v>33</v>
      </c>
      <c r="AX125" s="14" t="s">
        <v>77</v>
      </c>
      <c r="AY125" s="240" t="s">
        <v>109</v>
      </c>
    </row>
    <row r="126" s="2" customFormat="1" ht="37.8" customHeight="1">
      <c r="A126" s="40"/>
      <c r="B126" s="41"/>
      <c r="C126" s="199" t="s">
        <v>167</v>
      </c>
      <c r="D126" s="199" t="s">
        <v>111</v>
      </c>
      <c r="E126" s="200" t="s">
        <v>168</v>
      </c>
      <c r="F126" s="201" t="s">
        <v>169</v>
      </c>
      <c r="G126" s="202" t="s">
        <v>114</v>
      </c>
      <c r="H126" s="203">
        <v>24.899999999999999</v>
      </c>
      <c r="I126" s="204"/>
      <c r="J126" s="205">
        <f>ROUND(I126*H126,2)</f>
        <v>0</v>
      </c>
      <c r="K126" s="201" t="s">
        <v>115</v>
      </c>
      <c r="L126" s="46"/>
      <c r="M126" s="206" t="s">
        <v>19</v>
      </c>
      <c r="N126" s="207" t="s">
        <v>43</v>
      </c>
      <c r="O126" s="86"/>
      <c r="P126" s="208">
        <f>O126*H126</f>
        <v>0</v>
      </c>
      <c r="Q126" s="208">
        <v>0</v>
      </c>
      <c r="R126" s="208">
        <f>Q126*H126</f>
        <v>0</v>
      </c>
      <c r="S126" s="208">
        <v>0.28999999999999998</v>
      </c>
      <c r="T126" s="209">
        <f>S126*H126</f>
        <v>7.2209999999999992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0" t="s">
        <v>116</v>
      </c>
      <c r="AT126" s="210" t="s">
        <v>111</v>
      </c>
      <c r="AU126" s="210" t="s">
        <v>79</v>
      </c>
      <c r="AY126" s="19" t="s">
        <v>109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9" t="s">
        <v>77</v>
      </c>
      <c r="BK126" s="211">
        <f>ROUND(I126*H126,2)</f>
        <v>0</v>
      </c>
      <c r="BL126" s="19" t="s">
        <v>116</v>
      </c>
      <c r="BM126" s="210" t="s">
        <v>170</v>
      </c>
    </row>
    <row r="127" s="2" customFormat="1">
      <c r="A127" s="40"/>
      <c r="B127" s="41"/>
      <c r="C127" s="42"/>
      <c r="D127" s="212" t="s">
        <v>118</v>
      </c>
      <c r="E127" s="42"/>
      <c r="F127" s="213" t="s">
        <v>171</v>
      </c>
      <c r="G127" s="42"/>
      <c r="H127" s="42"/>
      <c r="I127" s="214"/>
      <c r="J127" s="42"/>
      <c r="K127" s="42"/>
      <c r="L127" s="46"/>
      <c r="M127" s="215"/>
      <c r="N127" s="21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118</v>
      </c>
      <c r="AU127" s="19" t="s">
        <v>79</v>
      </c>
    </row>
    <row r="128" s="2" customFormat="1">
      <c r="A128" s="40"/>
      <c r="B128" s="41"/>
      <c r="C128" s="42"/>
      <c r="D128" s="217" t="s">
        <v>120</v>
      </c>
      <c r="E128" s="42"/>
      <c r="F128" s="218" t="s">
        <v>144</v>
      </c>
      <c r="G128" s="42"/>
      <c r="H128" s="42"/>
      <c r="I128" s="214"/>
      <c r="J128" s="42"/>
      <c r="K128" s="42"/>
      <c r="L128" s="46"/>
      <c r="M128" s="215"/>
      <c r="N128" s="21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120</v>
      </c>
      <c r="AU128" s="19" t="s">
        <v>79</v>
      </c>
    </row>
    <row r="129" s="13" customFormat="1">
      <c r="A129" s="13"/>
      <c r="B129" s="219"/>
      <c r="C129" s="220"/>
      <c r="D129" s="217" t="s">
        <v>124</v>
      </c>
      <c r="E129" s="221" t="s">
        <v>19</v>
      </c>
      <c r="F129" s="222" t="s">
        <v>172</v>
      </c>
      <c r="G129" s="220"/>
      <c r="H129" s="223">
        <v>9.4499999999999993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124</v>
      </c>
      <c r="AU129" s="229" t="s">
        <v>79</v>
      </c>
      <c r="AV129" s="13" t="s">
        <v>79</v>
      </c>
      <c r="AW129" s="13" t="s">
        <v>33</v>
      </c>
      <c r="AX129" s="13" t="s">
        <v>72</v>
      </c>
      <c r="AY129" s="229" t="s">
        <v>109</v>
      </c>
    </row>
    <row r="130" s="13" customFormat="1">
      <c r="A130" s="13"/>
      <c r="B130" s="219"/>
      <c r="C130" s="220"/>
      <c r="D130" s="217" t="s">
        <v>124</v>
      </c>
      <c r="E130" s="221" t="s">
        <v>19</v>
      </c>
      <c r="F130" s="222" t="s">
        <v>173</v>
      </c>
      <c r="G130" s="220"/>
      <c r="H130" s="223">
        <v>15.449999999999999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124</v>
      </c>
      <c r="AU130" s="229" t="s">
        <v>79</v>
      </c>
      <c r="AV130" s="13" t="s">
        <v>79</v>
      </c>
      <c r="AW130" s="13" t="s">
        <v>33</v>
      </c>
      <c r="AX130" s="13" t="s">
        <v>72</v>
      </c>
      <c r="AY130" s="229" t="s">
        <v>109</v>
      </c>
    </row>
    <row r="131" s="14" customFormat="1">
      <c r="A131" s="14"/>
      <c r="B131" s="230"/>
      <c r="C131" s="231"/>
      <c r="D131" s="217" t="s">
        <v>124</v>
      </c>
      <c r="E131" s="232" t="s">
        <v>19</v>
      </c>
      <c r="F131" s="233" t="s">
        <v>126</v>
      </c>
      <c r="G131" s="231"/>
      <c r="H131" s="234">
        <v>24.899999999999999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124</v>
      </c>
      <c r="AU131" s="240" t="s">
        <v>79</v>
      </c>
      <c r="AV131" s="14" t="s">
        <v>116</v>
      </c>
      <c r="AW131" s="14" t="s">
        <v>33</v>
      </c>
      <c r="AX131" s="14" t="s">
        <v>77</v>
      </c>
      <c r="AY131" s="240" t="s">
        <v>109</v>
      </c>
    </row>
    <row r="132" s="2" customFormat="1" ht="24.15" customHeight="1">
      <c r="A132" s="40"/>
      <c r="B132" s="41"/>
      <c r="C132" s="199" t="s">
        <v>174</v>
      </c>
      <c r="D132" s="199" t="s">
        <v>111</v>
      </c>
      <c r="E132" s="200" t="s">
        <v>175</v>
      </c>
      <c r="F132" s="201" t="s">
        <v>176</v>
      </c>
      <c r="G132" s="202" t="s">
        <v>114</v>
      </c>
      <c r="H132" s="203">
        <v>257.70999999999998</v>
      </c>
      <c r="I132" s="204"/>
      <c r="J132" s="205">
        <f>ROUND(I132*H132,2)</f>
        <v>0</v>
      </c>
      <c r="K132" s="201" t="s">
        <v>115</v>
      </c>
      <c r="L132" s="46"/>
      <c r="M132" s="206" t="s">
        <v>19</v>
      </c>
      <c r="N132" s="207" t="s">
        <v>43</v>
      </c>
      <c r="O132" s="86"/>
      <c r="P132" s="208">
        <f>O132*H132</f>
        <v>0</v>
      </c>
      <c r="Q132" s="208">
        <v>5.0000000000000002E-05</v>
      </c>
      <c r="R132" s="208">
        <f>Q132*H132</f>
        <v>0.012885499999999999</v>
      </c>
      <c r="S132" s="208">
        <v>0.11500000000000001</v>
      </c>
      <c r="T132" s="209">
        <f>S132*H132</f>
        <v>29.636649999999999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0" t="s">
        <v>116</v>
      </c>
      <c r="AT132" s="210" t="s">
        <v>111</v>
      </c>
      <c r="AU132" s="210" t="s">
        <v>79</v>
      </c>
      <c r="AY132" s="19" t="s">
        <v>109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9" t="s">
        <v>77</v>
      </c>
      <c r="BK132" s="211">
        <f>ROUND(I132*H132,2)</f>
        <v>0</v>
      </c>
      <c r="BL132" s="19" t="s">
        <v>116</v>
      </c>
      <c r="BM132" s="210" t="s">
        <v>177</v>
      </c>
    </row>
    <row r="133" s="2" customFormat="1">
      <c r="A133" s="40"/>
      <c r="B133" s="41"/>
      <c r="C133" s="42"/>
      <c r="D133" s="212" t="s">
        <v>118</v>
      </c>
      <c r="E133" s="42"/>
      <c r="F133" s="213" t="s">
        <v>178</v>
      </c>
      <c r="G133" s="42"/>
      <c r="H133" s="42"/>
      <c r="I133" s="214"/>
      <c r="J133" s="42"/>
      <c r="K133" s="42"/>
      <c r="L133" s="46"/>
      <c r="M133" s="215"/>
      <c r="N133" s="216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118</v>
      </c>
      <c r="AU133" s="19" t="s">
        <v>79</v>
      </c>
    </row>
    <row r="134" s="2" customFormat="1">
      <c r="A134" s="40"/>
      <c r="B134" s="41"/>
      <c r="C134" s="42"/>
      <c r="D134" s="217" t="s">
        <v>120</v>
      </c>
      <c r="E134" s="42"/>
      <c r="F134" s="218" t="s">
        <v>179</v>
      </c>
      <c r="G134" s="42"/>
      <c r="H134" s="42"/>
      <c r="I134" s="214"/>
      <c r="J134" s="42"/>
      <c r="K134" s="42"/>
      <c r="L134" s="46"/>
      <c r="M134" s="215"/>
      <c r="N134" s="216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120</v>
      </c>
      <c r="AU134" s="19" t="s">
        <v>79</v>
      </c>
    </row>
    <row r="135" s="13" customFormat="1">
      <c r="A135" s="13"/>
      <c r="B135" s="219"/>
      <c r="C135" s="220"/>
      <c r="D135" s="217" t="s">
        <v>124</v>
      </c>
      <c r="E135" s="221" t="s">
        <v>19</v>
      </c>
      <c r="F135" s="222" t="s">
        <v>180</v>
      </c>
      <c r="G135" s="220"/>
      <c r="H135" s="223">
        <v>16.25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124</v>
      </c>
      <c r="AU135" s="229" t="s">
        <v>79</v>
      </c>
      <c r="AV135" s="13" t="s">
        <v>79</v>
      </c>
      <c r="AW135" s="13" t="s">
        <v>33</v>
      </c>
      <c r="AX135" s="13" t="s">
        <v>72</v>
      </c>
      <c r="AY135" s="229" t="s">
        <v>109</v>
      </c>
    </row>
    <row r="136" s="13" customFormat="1">
      <c r="A136" s="13"/>
      <c r="B136" s="219"/>
      <c r="C136" s="220"/>
      <c r="D136" s="217" t="s">
        <v>124</v>
      </c>
      <c r="E136" s="221" t="s">
        <v>19</v>
      </c>
      <c r="F136" s="222" t="s">
        <v>181</v>
      </c>
      <c r="G136" s="220"/>
      <c r="H136" s="223">
        <v>89.349999999999994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124</v>
      </c>
      <c r="AU136" s="229" t="s">
        <v>79</v>
      </c>
      <c r="AV136" s="13" t="s">
        <v>79</v>
      </c>
      <c r="AW136" s="13" t="s">
        <v>33</v>
      </c>
      <c r="AX136" s="13" t="s">
        <v>72</v>
      </c>
      <c r="AY136" s="229" t="s">
        <v>109</v>
      </c>
    </row>
    <row r="137" s="13" customFormat="1">
      <c r="A137" s="13"/>
      <c r="B137" s="219"/>
      <c r="C137" s="220"/>
      <c r="D137" s="217" t="s">
        <v>124</v>
      </c>
      <c r="E137" s="221" t="s">
        <v>19</v>
      </c>
      <c r="F137" s="222" t="s">
        <v>182</v>
      </c>
      <c r="G137" s="220"/>
      <c r="H137" s="223">
        <v>152.11000000000001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124</v>
      </c>
      <c r="AU137" s="229" t="s">
        <v>79</v>
      </c>
      <c r="AV137" s="13" t="s">
        <v>79</v>
      </c>
      <c r="AW137" s="13" t="s">
        <v>33</v>
      </c>
      <c r="AX137" s="13" t="s">
        <v>72</v>
      </c>
      <c r="AY137" s="229" t="s">
        <v>109</v>
      </c>
    </row>
    <row r="138" s="14" customFormat="1">
      <c r="A138" s="14"/>
      <c r="B138" s="230"/>
      <c r="C138" s="231"/>
      <c r="D138" s="217" t="s">
        <v>124</v>
      </c>
      <c r="E138" s="232" t="s">
        <v>19</v>
      </c>
      <c r="F138" s="233" t="s">
        <v>126</v>
      </c>
      <c r="G138" s="231"/>
      <c r="H138" s="234">
        <v>257.70999999999998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124</v>
      </c>
      <c r="AU138" s="240" t="s">
        <v>79</v>
      </c>
      <c r="AV138" s="14" t="s">
        <v>116</v>
      </c>
      <c r="AW138" s="14" t="s">
        <v>33</v>
      </c>
      <c r="AX138" s="14" t="s">
        <v>77</v>
      </c>
      <c r="AY138" s="240" t="s">
        <v>109</v>
      </c>
    </row>
    <row r="139" s="2" customFormat="1" ht="24.15" customHeight="1">
      <c r="A139" s="40"/>
      <c r="B139" s="41"/>
      <c r="C139" s="199" t="s">
        <v>183</v>
      </c>
      <c r="D139" s="199" t="s">
        <v>111</v>
      </c>
      <c r="E139" s="200" t="s">
        <v>184</v>
      </c>
      <c r="F139" s="201" t="s">
        <v>185</v>
      </c>
      <c r="G139" s="202" t="s">
        <v>186</v>
      </c>
      <c r="H139" s="203">
        <v>74</v>
      </c>
      <c r="I139" s="204"/>
      <c r="J139" s="205">
        <f>ROUND(I139*H139,2)</f>
        <v>0</v>
      </c>
      <c r="K139" s="201" t="s">
        <v>115</v>
      </c>
      <c r="L139" s="46"/>
      <c r="M139" s="206" t="s">
        <v>19</v>
      </c>
      <c r="N139" s="207" t="s">
        <v>43</v>
      </c>
      <c r="O139" s="86"/>
      <c r="P139" s="208">
        <f>O139*H139</f>
        <v>0</v>
      </c>
      <c r="Q139" s="208">
        <v>0</v>
      </c>
      <c r="R139" s="208">
        <f>Q139*H139</f>
        <v>0</v>
      </c>
      <c r="S139" s="208">
        <v>0.28999999999999998</v>
      </c>
      <c r="T139" s="209">
        <f>S139*H139</f>
        <v>21.459999999999997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0" t="s">
        <v>116</v>
      </c>
      <c r="AT139" s="210" t="s">
        <v>111</v>
      </c>
      <c r="AU139" s="210" t="s">
        <v>79</v>
      </c>
      <c r="AY139" s="19" t="s">
        <v>109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9" t="s">
        <v>77</v>
      </c>
      <c r="BK139" s="211">
        <f>ROUND(I139*H139,2)</f>
        <v>0</v>
      </c>
      <c r="BL139" s="19" t="s">
        <v>116</v>
      </c>
      <c r="BM139" s="210" t="s">
        <v>187</v>
      </c>
    </row>
    <row r="140" s="2" customFormat="1">
      <c r="A140" s="40"/>
      <c r="B140" s="41"/>
      <c r="C140" s="42"/>
      <c r="D140" s="212" t="s">
        <v>118</v>
      </c>
      <c r="E140" s="42"/>
      <c r="F140" s="213" t="s">
        <v>188</v>
      </c>
      <c r="G140" s="42"/>
      <c r="H140" s="42"/>
      <c r="I140" s="214"/>
      <c r="J140" s="42"/>
      <c r="K140" s="42"/>
      <c r="L140" s="46"/>
      <c r="M140" s="215"/>
      <c r="N140" s="216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118</v>
      </c>
      <c r="AU140" s="19" t="s">
        <v>79</v>
      </c>
    </row>
    <row r="141" s="2" customFormat="1">
      <c r="A141" s="40"/>
      <c r="B141" s="41"/>
      <c r="C141" s="42"/>
      <c r="D141" s="217" t="s">
        <v>120</v>
      </c>
      <c r="E141" s="42"/>
      <c r="F141" s="218" t="s">
        <v>189</v>
      </c>
      <c r="G141" s="42"/>
      <c r="H141" s="42"/>
      <c r="I141" s="214"/>
      <c r="J141" s="42"/>
      <c r="K141" s="42"/>
      <c r="L141" s="46"/>
      <c r="M141" s="215"/>
      <c r="N141" s="21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120</v>
      </c>
      <c r="AU141" s="19" t="s">
        <v>79</v>
      </c>
    </row>
    <row r="142" s="2" customFormat="1">
      <c r="A142" s="40"/>
      <c r="B142" s="41"/>
      <c r="C142" s="42"/>
      <c r="D142" s="217" t="s">
        <v>122</v>
      </c>
      <c r="E142" s="42"/>
      <c r="F142" s="218" t="s">
        <v>190</v>
      </c>
      <c r="G142" s="42"/>
      <c r="H142" s="42"/>
      <c r="I142" s="214"/>
      <c r="J142" s="42"/>
      <c r="K142" s="42"/>
      <c r="L142" s="46"/>
      <c r="M142" s="215"/>
      <c r="N142" s="216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122</v>
      </c>
      <c r="AU142" s="19" t="s">
        <v>79</v>
      </c>
    </row>
    <row r="143" s="13" customFormat="1">
      <c r="A143" s="13"/>
      <c r="B143" s="219"/>
      <c r="C143" s="220"/>
      <c r="D143" s="217" t="s">
        <v>124</v>
      </c>
      <c r="E143" s="221" t="s">
        <v>19</v>
      </c>
      <c r="F143" s="222" t="s">
        <v>191</v>
      </c>
      <c r="G143" s="220"/>
      <c r="H143" s="223">
        <v>60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124</v>
      </c>
      <c r="AU143" s="229" t="s">
        <v>79</v>
      </c>
      <c r="AV143" s="13" t="s">
        <v>79</v>
      </c>
      <c r="AW143" s="13" t="s">
        <v>33</v>
      </c>
      <c r="AX143" s="13" t="s">
        <v>72</v>
      </c>
      <c r="AY143" s="229" t="s">
        <v>109</v>
      </c>
    </row>
    <row r="144" s="13" customFormat="1">
      <c r="A144" s="13"/>
      <c r="B144" s="219"/>
      <c r="C144" s="220"/>
      <c r="D144" s="217" t="s">
        <v>124</v>
      </c>
      <c r="E144" s="221" t="s">
        <v>19</v>
      </c>
      <c r="F144" s="222" t="s">
        <v>192</v>
      </c>
      <c r="G144" s="220"/>
      <c r="H144" s="223">
        <v>14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124</v>
      </c>
      <c r="AU144" s="229" t="s">
        <v>79</v>
      </c>
      <c r="AV144" s="13" t="s">
        <v>79</v>
      </c>
      <c r="AW144" s="13" t="s">
        <v>33</v>
      </c>
      <c r="AX144" s="13" t="s">
        <v>72</v>
      </c>
      <c r="AY144" s="229" t="s">
        <v>109</v>
      </c>
    </row>
    <row r="145" s="14" customFormat="1">
      <c r="A145" s="14"/>
      <c r="B145" s="230"/>
      <c r="C145" s="231"/>
      <c r="D145" s="217" t="s">
        <v>124</v>
      </c>
      <c r="E145" s="232" t="s">
        <v>19</v>
      </c>
      <c r="F145" s="233" t="s">
        <v>126</v>
      </c>
      <c r="G145" s="231"/>
      <c r="H145" s="234">
        <v>74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124</v>
      </c>
      <c r="AU145" s="240" t="s">
        <v>79</v>
      </c>
      <c r="AV145" s="14" t="s">
        <v>116</v>
      </c>
      <c r="AW145" s="14" t="s">
        <v>33</v>
      </c>
      <c r="AX145" s="14" t="s">
        <v>77</v>
      </c>
      <c r="AY145" s="240" t="s">
        <v>109</v>
      </c>
    </row>
    <row r="146" s="2" customFormat="1" ht="49.05" customHeight="1">
      <c r="A146" s="40"/>
      <c r="B146" s="41"/>
      <c r="C146" s="199" t="s">
        <v>193</v>
      </c>
      <c r="D146" s="199" t="s">
        <v>111</v>
      </c>
      <c r="E146" s="200" t="s">
        <v>194</v>
      </c>
      <c r="F146" s="201" t="s">
        <v>195</v>
      </c>
      <c r="G146" s="202" t="s">
        <v>186</v>
      </c>
      <c r="H146" s="203">
        <v>42.700000000000003</v>
      </c>
      <c r="I146" s="204"/>
      <c r="J146" s="205">
        <f>ROUND(I146*H146,2)</f>
        <v>0</v>
      </c>
      <c r="K146" s="201" t="s">
        <v>115</v>
      </c>
      <c r="L146" s="46"/>
      <c r="M146" s="206" t="s">
        <v>19</v>
      </c>
      <c r="N146" s="207" t="s">
        <v>43</v>
      </c>
      <c r="O146" s="86"/>
      <c r="P146" s="208">
        <f>O146*H146</f>
        <v>0</v>
      </c>
      <c r="Q146" s="208">
        <v>0.0086800000000000002</v>
      </c>
      <c r="R146" s="208">
        <f>Q146*H146</f>
        <v>0.37063600000000002</v>
      </c>
      <c r="S146" s="208">
        <v>0</v>
      </c>
      <c r="T146" s="209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0" t="s">
        <v>116</v>
      </c>
      <c r="AT146" s="210" t="s">
        <v>111</v>
      </c>
      <c r="AU146" s="210" t="s">
        <v>79</v>
      </c>
      <c r="AY146" s="19" t="s">
        <v>109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9" t="s">
        <v>77</v>
      </c>
      <c r="BK146" s="211">
        <f>ROUND(I146*H146,2)</f>
        <v>0</v>
      </c>
      <c r="BL146" s="19" t="s">
        <v>116</v>
      </c>
      <c r="BM146" s="210" t="s">
        <v>196</v>
      </c>
    </row>
    <row r="147" s="2" customFormat="1">
      <c r="A147" s="40"/>
      <c r="B147" s="41"/>
      <c r="C147" s="42"/>
      <c r="D147" s="212" t="s">
        <v>118</v>
      </c>
      <c r="E147" s="42"/>
      <c r="F147" s="213" t="s">
        <v>197</v>
      </c>
      <c r="G147" s="42"/>
      <c r="H147" s="42"/>
      <c r="I147" s="214"/>
      <c r="J147" s="42"/>
      <c r="K147" s="42"/>
      <c r="L147" s="46"/>
      <c r="M147" s="215"/>
      <c r="N147" s="216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118</v>
      </c>
      <c r="AU147" s="19" t="s">
        <v>79</v>
      </c>
    </row>
    <row r="148" s="2" customFormat="1">
      <c r="A148" s="40"/>
      <c r="B148" s="41"/>
      <c r="C148" s="42"/>
      <c r="D148" s="217" t="s">
        <v>120</v>
      </c>
      <c r="E148" s="42"/>
      <c r="F148" s="218" t="s">
        <v>198</v>
      </c>
      <c r="G148" s="42"/>
      <c r="H148" s="42"/>
      <c r="I148" s="214"/>
      <c r="J148" s="42"/>
      <c r="K148" s="42"/>
      <c r="L148" s="46"/>
      <c r="M148" s="215"/>
      <c r="N148" s="216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120</v>
      </c>
      <c r="AU148" s="19" t="s">
        <v>79</v>
      </c>
    </row>
    <row r="149" s="13" customFormat="1">
      <c r="A149" s="13"/>
      <c r="B149" s="219"/>
      <c r="C149" s="220"/>
      <c r="D149" s="217" t="s">
        <v>124</v>
      </c>
      <c r="E149" s="221" t="s">
        <v>19</v>
      </c>
      <c r="F149" s="222" t="s">
        <v>199</v>
      </c>
      <c r="G149" s="220"/>
      <c r="H149" s="223">
        <v>38.700000000000003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124</v>
      </c>
      <c r="AU149" s="229" t="s">
        <v>79</v>
      </c>
      <c r="AV149" s="13" t="s">
        <v>79</v>
      </c>
      <c r="AW149" s="13" t="s">
        <v>33</v>
      </c>
      <c r="AX149" s="13" t="s">
        <v>72</v>
      </c>
      <c r="AY149" s="229" t="s">
        <v>109</v>
      </c>
    </row>
    <row r="150" s="13" customFormat="1">
      <c r="A150" s="13"/>
      <c r="B150" s="219"/>
      <c r="C150" s="220"/>
      <c r="D150" s="217" t="s">
        <v>124</v>
      </c>
      <c r="E150" s="221" t="s">
        <v>19</v>
      </c>
      <c r="F150" s="222" t="s">
        <v>200</v>
      </c>
      <c r="G150" s="220"/>
      <c r="H150" s="223">
        <v>4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124</v>
      </c>
      <c r="AU150" s="229" t="s">
        <v>79</v>
      </c>
      <c r="AV150" s="13" t="s">
        <v>79</v>
      </c>
      <c r="AW150" s="13" t="s">
        <v>33</v>
      </c>
      <c r="AX150" s="13" t="s">
        <v>72</v>
      </c>
      <c r="AY150" s="229" t="s">
        <v>109</v>
      </c>
    </row>
    <row r="151" s="14" customFormat="1">
      <c r="A151" s="14"/>
      <c r="B151" s="230"/>
      <c r="C151" s="231"/>
      <c r="D151" s="217" t="s">
        <v>124</v>
      </c>
      <c r="E151" s="232" t="s">
        <v>19</v>
      </c>
      <c r="F151" s="233" t="s">
        <v>126</v>
      </c>
      <c r="G151" s="231"/>
      <c r="H151" s="234">
        <v>42.700000000000003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124</v>
      </c>
      <c r="AU151" s="240" t="s">
        <v>79</v>
      </c>
      <c r="AV151" s="14" t="s">
        <v>116</v>
      </c>
      <c r="AW151" s="14" t="s">
        <v>33</v>
      </c>
      <c r="AX151" s="14" t="s">
        <v>77</v>
      </c>
      <c r="AY151" s="240" t="s">
        <v>109</v>
      </c>
    </row>
    <row r="152" s="2" customFormat="1" ht="49.05" customHeight="1">
      <c r="A152" s="40"/>
      <c r="B152" s="41"/>
      <c r="C152" s="199" t="s">
        <v>201</v>
      </c>
      <c r="D152" s="199" t="s">
        <v>111</v>
      </c>
      <c r="E152" s="200" t="s">
        <v>202</v>
      </c>
      <c r="F152" s="201" t="s">
        <v>203</v>
      </c>
      <c r="G152" s="202" t="s">
        <v>186</v>
      </c>
      <c r="H152" s="203">
        <v>3.6000000000000001</v>
      </c>
      <c r="I152" s="204"/>
      <c r="J152" s="205">
        <f>ROUND(I152*H152,2)</f>
        <v>0</v>
      </c>
      <c r="K152" s="201" t="s">
        <v>115</v>
      </c>
      <c r="L152" s="46"/>
      <c r="M152" s="206" t="s">
        <v>19</v>
      </c>
      <c r="N152" s="207" t="s">
        <v>43</v>
      </c>
      <c r="O152" s="86"/>
      <c r="P152" s="208">
        <f>O152*H152</f>
        <v>0</v>
      </c>
      <c r="Q152" s="208">
        <v>0.01269</v>
      </c>
      <c r="R152" s="208">
        <f>Q152*H152</f>
        <v>0.045684000000000002</v>
      </c>
      <c r="S152" s="208">
        <v>0</v>
      </c>
      <c r="T152" s="209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0" t="s">
        <v>116</v>
      </c>
      <c r="AT152" s="210" t="s">
        <v>111</v>
      </c>
      <c r="AU152" s="210" t="s">
        <v>79</v>
      </c>
      <c r="AY152" s="19" t="s">
        <v>109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9" t="s">
        <v>77</v>
      </c>
      <c r="BK152" s="211">
        <f>ROUND(I152*H152,2)</f>
        <v>0</v>
      </c>
      <c r="BL152" s="19" t="s">
        <v>116</v>
      </c>
      <c r="BM152" s="210" t="s">
        <v>204</v>
      </c>
    </row>
    <row r="153" s="2" customFormat="1">
      <c r="A153" s="40"/>
      <c r="B153" s="41"/>
      <c r="C153" s="42"/>
      <c r="D153" s="212" t="s">
        <v>118</v>
      </c>
      <c r="E153" s="42"/>
      <c r="F153" s="213" t="s">
        <v>205</v>
      </c>
      <c r="G153" s="42"/>
      <c r="H153" s="42"/>
      <c r="I153" s="214"/>
      <c r="J153" s="42"/>
      <c r="K153" s="42"/>
      <c r="L153" s="46"/>
      <c r="M153" s="215"/>
      <c r="N153" s="21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118</v>
      </c>
      <c r="AU153" s="19" t="s">
        <v>79</v>
      </c>
    </row>
    <row r="154" s="2" customFormat="1">
      <c r="A154" s="40"/>
      <c r="B154" s="41"/>
      <c r="C154" s="42"/>
      <c r="D154" s="217" t="s">
        <v>120</v>
      </c>
      <c r="E154" s="42"/>
      <c r="F154" s="218" t="s">
        <v>198</v>
      </c>
      <c r="G154" s="42"/>
      <c r="H154" s="42"/>
      <c r="I154" s="214"/>
      <c r="J154" s="42"/>
      <c r="K154" s="42"/>
      <c r="L154" s="46"/>
      <c r="M154" s="215"/>
      <c r="N154" s="216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120</v>
      </c>
      <c r="AU154" s="19" t="s">
        <v>79</v>
      </c>
    </row>
    <row r="155" s="13" customFormat="1">
      <c r="A155" s="13"/>
      <c r="B155" s="219"/>
      <c r="C155" s="220"/>
      <c r="D155" s="217" t="s">
        <v>124</v>
      </c>
      <c r="E155" s="221" t="s">
        <v>19</v>
      </c>
      <c r="F155" s="222" t="s">
        <v>206</v>
      </c>
      <c r="G155" s="220"/>
      <c r="H155" s="223">
        <v>3.6000000000000001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124</v>
      </c>
      <c r="AU155" s="229" t="s">
        <v>79</v>
      </c>
      <c r="AV155" s="13" t="s">
        <v>79</v>
      </c>
      <c r="AW155" s="13" t="s">
        <v>33</v>
      </c>
      <c r="AX155" s="13" t="s">
        <v>77</v>
      </c>
      <c r="AY155" s="229" t="s">
        <v>109</v>
      </c>
    </row>
    <row r="156" s="2" customFormat="1" ht="49.05" customHeight="1">
      <c r="A156" s="40"/>
      <c r="B156" s="41"/>
      <c r="C156" s="199" t="s">
        <v>207</v>
      </c>
      <c r="D156" s="199" t="s">
        <v>111</v>
      </c>
      <c r="E156" s="200" t="s">
        <v>208</v>
      </c>
      <c r="F156" s="201" t="s">
        <v>209</v>
      </c>
      <c r="G156" s="202" t="s">
        <v>186</v>
      </c>
      <c r="H156" s="203">
        <v>15.4</v>
      </c>
      <c r="I156" s="204"/>
      <c r="J156" s="205">
        <f>ROUND(I156*H156,2)</f>
        <v>0</v>
      </c>
      <c r="K156" s="201" t="s">
        <v>115</v>
      </c>
      <c r="L156" s="46"/>
      <c r="M156" s="206" t="s">
        <v>19</v>
      </c>
      <c r="N156" s="207" t="s">
        <v>43</v>
      </c>
      <c r="O156" s="86"/>
      <c r="P156" s="208">
        <f>O156*H156</f>
        <v>0</v>
      </c>
      <c r="Q156" s="208">
        <v>0.036900000000000002</v>
      </c>
      <c r="R156" s="208">
        <f>Q156*H156</f>
        <v>0.5682600000000001</v>
      </c>
      <c r="S156" s="208">
        <v>0</v>
      </c>
      <c r="T156" s="20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0" t="s">
        <v>116</v>
      </c>
      <c r="AT156" s="210" t="s">
        <v>111</v>
      </c>
      <c r="AU156" s="210" t="s">
        <v>79</v>
      </c>
      <c r="AY156" s="19" t="s">
        <v>109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9" t="s">
        <v>77</v>
      </c>
      <c r="BK156" s="211">
        <f>ROUND(I156*H156,2)</f>
        <v>0</v>
      </c>
      <c r="BL156" s="19" t="s">
        <v>116</v>
      </c>
      <c r="BM156" s="210" t="s">
        <v>210</v>
      </c>
    </row>
    <row r="157" s="2" customFormat="1">
      <c r="A157" s="40"/>
      <c r="B157" s="41"/>
      <c r="C157" s="42"/>
      <c r="D157" s="212" t="s">
        <v>118</v>
      </c>
      <c r="E157" s="42"/>
      <c r="F157" s="213" t="s">
        <v>211</v>
      </c>
      <c r="G157" s="42"/>
      <c r="H157" s="42"/>
      <c r="I157" s="214"/>
      <c r="J157" s="42"/>
      <c r="K157" s="42"/>
      <c r="L157" s="46"/>
      <c r="M157" s="215"/>
      <c r="N157" s="216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118</v>
      </c>
      <c r="AU157" s="19" t="s">
        <v>79</v>
      </c>
    </row>
    <row r="158" s="2" customFormat="1">
      <c r="A158" s="40"/>
      <c r="B158" s="41"/>
      <c r="C158" s="42"/>
      <c r="D158" s="217" t="s">
        <v>120</v>
      </c>
      <c r="E158" s="42"/>
      <c r="F158" s="218" t="s">
        <v>198</v>
      </c>
      <c r="G158" s="42"/>
      <c r="H158" s="42"/>
      <c r="I158" s="214"/>
      <c r="J158" s="42"/>
      <c r="K158" s="42"/>
      <c r="L158" s="46"/>
      <c r="M158" s="215"/>
      <c r="N158" s="216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120</v>
      </c>
      <c r="AU158" s="19" t="s">
        <v>79</v>
      </c>
    </row>
    <row r="159" s="13" customFormat="1">
      <c r="A159" s="13"/>
      <c r="B159" s="219"/>
      <c r="C159" s="220"/>
      <c r="D159" s="217" t="s">
        <v>124</v>
      </c>
      <c r="E159" s="221" t="s">
        <v>19</v>
      </c>
      <c r="F159" s="222" t="s">
        <v>212</v>
      </c>
      <c r="G159" s="220"/>
      <c r="H159" s="223">
        <v>9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124</v>
      </c>
      <c r="AU159" s="229" t="s">
        <v>79</v>
      </c>
      <c r="AV159" s="13" t="s">
        <v>79</v>
      </c>
      <c r="AW159" s="13" t="s">
        <v>33</v>
      </c>
      <c r="AX159" s="13" t="s">
        <v>72</v>
      </c>
      <c r="AY159" s="229" t="s">
        <v>109</v>
      </c>
    </row>
    <row r="160" s="13" customFormat="1">
      <c r="A160" s="13"/>
      <c r="B160" s="219"/>
      <c r="C160" s="220"/>
      <c r="D160" s="217" t="s">
        <v>124</v>
      </c>
      <c r="E160" s="221" t="s">
        <v>19</v>
      </c>
      <c r="F160" s="222" t="s">
        <v>213</v>
      </c>
      <c r="G160" s="220"/>
      <c r="H160" s="223">
        <v>6.4000000000000004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9" t="s">
        <v>124</v>
      </c>
      <c r="AU160" s="229" t="s">
        <v>79</v>
      </c>
      <c r="AV160" s="13" t="s">
        <v>79</v>
      </c>
      <c r="AW160" s="13" t="s">
        <v>33</v>
      </c>
      <c r="AX160" s="13" t="s">
        <v>72</v>
      </c>
      <c r="AY160" s="229" t="s">
        <v>109</v>
      </c>
    </row>
    <row r="161" s="14" customFormat="1">
      <c r="A161" s="14"/>
      <c r="B161" s="230"/>
      <c r="C161" s="231"/>
      <c r="D161" s="217" t="s">
        <v>124</v>
      </c>
      <c r="E161" s="232" t="s">
        <v>19</v>
      </c>
      <c r="F161" s="233" t="s">
        <v>126</v>
      </c>
      <c r="G161" s="231"/>
      <c r="H161" s="234">
        <v>15.4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124</v>
      </c>
      <c r="AU161" s="240" t="s">
        <v>79</v>
      </c>
      <c r="AV161" s="14" t="s">
        <v>116</v>
      </c>
      <c r="AW161" s="14" t="s">
        <v>33</v>
      </c>
      <c r="AX161" s="14" t="s">
        <v>77</v>
      </c>
      <c r="AY161" s="240" t="s">
        <v>109</v>
      </c>
    </row>
    <row r="162" s="2" customFormat="1" ht="24.15" customHeight="1">
      <c r="A162" s="40"/>
      <c r="B162" s="41"/>
      <c r="C162" s="199" t="s">
        <v>214</v>
      </c>
      <c r="D162" s="199" t="s">
        <v>111</v>
      </c>
      <c r="E162" s="200" t="s">
        <v>215</v>
      </c>
      <c r="F162" s="201" t="s">
        <v>216</v>
      </c>
      <c r="G162" s="202" t="s">
        <v>217</v>
      </c>
      <c r="H162" s="203">
        <v>185.09999999999999</v>
      </c>
      <c r="I162" s="204"/>
      <c r="J162" s="205">
        <f>ROUND(I162*H162,2)</f>
        <v>0</v>
      </c>
      <c r="K162" s="201" t="s">
        <v>115</v>
      </c>
      <c r="L162" s="46"/>
      <c r="M162" s="206" t="s">
        <v>19</v>
      </c>
      <c r="N162" s="207" t="s">
        <v>43</v>
      </c>
      <c r="O162" s="86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0" t="s">
        <v>116</v>
      </c>
      <c r="AT162" s="210" t="s">
        <v>111</v>
      </c>
      <c r="AU162" s="210" t="s">
        <v>79</v>
      </c>
      <c r="AY162" s="19" t="s">
        <v>109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9" t="s">
        <v>77</v>
      </c>
      <c r="BK162" s="211">
        <f>ROUND(I162*H162,2)</f>
        <v>0</v>
      </c>
      <c r="BL162" s="19" t="s">
        <v>116</v>
      </c>
      <c r="BM162" s="210" t="s">
        <v>218</v>
      </c>
    </row>
    <row r="163" s="2" customFormat="1">
      <c r="A163" s="40"/>
      <c r="B163" s="41"/>
      <c r="C163" s="42"/>
      <c r="D163" s="212" t="s">
        <v>118</v>
      </c>
      <c r="E163" s="42"/>
      <c r="F163" s="213" t="s">
        <v>219</v>
      </c>
      <c r="G163" s="42"/>
      <c r="H163" s="42"/>
      <c r="I163" s="214"/>
      <c r="J163" s="42"/>
      <c r="K163" s="42"/>
      <c r="L163" s="46"/>
      <c r="M163" s="215"/>
      <c r="N163" s="216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118</v>
      </c>
      <c r="AU163" s="19" t="s">
        <v>79</v>
      </c>
    </row>
    <row r="164" s="2" customFormat="1">
      <c r="A164" s="40"/>
      <c r="B164" s="41"/>
      <c r="C164" s="42"/>
      <c r="D164" s="217" t="s">
        <v>120</v>
      </c>
      <c r="E164" s="42"/>
      <c r="F164" s="218" t="s">
        <v>220</v>
      </c>
      <c r="G164" s="42"/>
      <c r="H164" s="42"/>
      <c r="I164" s="214"/>
      <c r="J164" s="42"/>
      <c r="K164" s="42"/>
      <c r="L164" s="46"/>
      <c r="M164" s="215"/>
      <c r="N164" s="21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120</v>
      </c>
      <c r="AU164" s="19" t="s">
        <v>79</v>
      </c>
    </row>
    <row r="165" s="13" customFormat="1">
      <c r="A165" s="13"/>
      <c r="B165" s="219"/>
      <c r="C165" s="220"/>
      <c r="D165" s="217" t="s">
        <v>124</v>
      </c>
      <c r="E165" s="221" t="s">
        <v>19</v>
      </c>
      <c r="F165" s="222" t="s">
        <v>221</v>
      </c>
      <c r="G165" s="220"/>
      <c r="H165" s="223">
        <v>153.90000000000001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124</v>
      </c>
      <c r="AU165" s="229" t="s">
        <v>79</v>
      </c>
      <c r="AV165" s="13" t="s">
        <v>79</v>
      </c>
      <c r="AW165" s="13" t="s">
        <v>33</v>
      </c>
      <c r="AX165" s="13" t="s">
        <v>72</v>
      </c>
      <c r="AY165" s="229" t="s">
        <v>109</v>
      </c>
    </row>
    <row r="166" s="13" customFormat="1">
      <c r="A166" s="13"/>
      <c r="B166" s="219"/>
      <c r="C166" s="220"/>
      <c r="D166" s="217" t="s">
        <v>124</v>
      </c>
      <c r="E166" s="221" t="s">
        <v>19</v>
      </c>
      <c r="F166" s="222" t="s">
        <v>222</v>
      </c>
      <c r="G166" s="220"/>
      <c r="H166" s="223">
        <v>31.199999999999999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124</v>
      </c>
      <c r="AU166" s="229" t="s">
        <v>79</v>
      </c>
      <c r="AV166" s="13" t="s">
        <v>79</v>
      </c>
      <c r="AW166" s="13" t="s">
        <v>33</v>
      </c>
      <c r="AX166" s="13" t="s">
        <v>72</v>
      </c>
      <c r="AY166" s="229" t="s">
        <v>109</v>
      </c>
    </row>
    <row r="167" s="14" customFormat="1">
      <c r="A167" s="14"/>
      <c r="B167" s="230"/>
      <c r="C167" s="231"/>
      <c r="D167" s="217" t="s">
        <v>124</v>
      </c>
      <c r="E167" s="232" t="s">
        <v>19</v>
      </c>
      <c r="F167" s="233" t="s">
        <v>126</v>
      </c>
      <c r="G167" s="231"/>
      <c r="H167" s="234">
        <v>185.09999999999999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124</v>
      </c>
      <c r="AU167" s="240" t="s">
        <v>79</v>
      </c>
      <c r="AV167" s="14" t="s">
        <v>116</v>
      </c>
      <c r="AW167" s="14" t="s">
        <v>33</v>
      </c>
      <c r="AX167" s="14" t="s">
        <v>77</v>
      </c>
      <c r="AY167" s="240" t="s">
        <v>109</v>
      </c>
    </row>
    <row r="168" s="2" customFormat="1" ht="24.15" customHeight="1">
      <c r="A168" s="40"/>
      <c r="B168" s="41"/>
      <c r="C168" s="199" t="s">
        <v>8</v>
      </c>
      <c r="D168" s="199" t="s">
        <v>111</v>
      </c>
      <c r="E168" s="200" t="s">
        <v>223</v>
      </c>
      <c r="F168" s="201" t="s">
        <v>224</v>
      </c>
      <c r="G168" s="202" t="s">
        <v>217</v>
      </c>
      <c r="H168" s="203">
        <v>2.3719999999999999</v>
      </c>
      <c r="I168" s="204"/>
      <c r="J168" s="205">
        <f>ROUND(I168*H168,2)</f>
        <v>0</v>
      </c>
      <c r="K168" s="201" t="s">
        <v>115</v>
      </c>
      <c r="L168" s="46"/>
      <c r="M168" s="206" t="s">
        <v>19</v>
      </c>
      <c r="N168" s="207" t="s">
        <v>43</v>
      </c>
      <c r="O168" s="86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0" t="s">
        <v>116</v>
      </c>
      <c r="AT168" s="210" t="s">
        <v>111</v>
      </c>
      <c r="AU168" s="210" t="s">
        <v>79</v>
      </c>
      <c r="AY168" s="19" t="s">
        <v>109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9" t="s">
        <v>77</v>
      </c>
      <c r="BK168" s="211">
        <f>ROUND(I168*H168,2)</f>
        <v>0</v>
      </c>
      <c r="BL168" s="19" t="s">
        <v>116</v>
      </c>
      <c r="BM168" s="210" t="s">
        <v>225</v>
      </c>
    </row>
    <row r="169" s="2" customFormat="1">
      <c r="A169" s="40"/>
      <c r="B169" s="41"/>
      <c r="C169" s="42"/>
      <c r="D169" s="212" t="s">
        <v>118</v>
      </c>
      <c r="E169" s="42"/>
      <c r="F169" s="213" t="s">
        <v>226</v>
      </c>
      <c r="G169" s="42"/>
      <c r="H169" s="42"/>
      <c r="I169" s="214"/>
      <c r="J169" s="42"/>
      <c r="K169" s="42"/>
      <c r="L169" s="46"/>
      <c r="M169" s="215"/>
      <c r="N169" s="216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118</v>
      </c>
      <c r="AU169" s="19" t="s">
        <v>79</v>
      </c>
    </row>
    <row r="170" s="16" customFormat="1">
      <c r="A170" s="16"/>
      <c r="B170" s="252"/>
      <c r="C170" s="253"/>
      <c r="D170" s="217" t="s">
        <v>124</v>
      </c>
      <c r="E170" s="254" t="s">
        <v>19</v>
      </c>
      <c r="F170" s="255" t="s">
        <v>227</v>
      </c>
      <c r="G170" s="253"/>
      <c r="H170" s="254" t="s">
        <v>19</v>
      </c>
      <c r="I170" s="256"/>
      <c r="J170" s="253"/>
      <c r="K170" s="253"/>
      <c r="L170" s="257"/>
      <c r="M170" s="258"/>
      <c r="N170" s="259"/>
      <c r="O170" s="259"/>
      <c r="P170" s="259"/>
      <c r="Q170" s="259"/>
      <c r="R170" s="259"/>
      <c r="S170" s="259"/>
      <c r="T170" s="260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61" t="s">
        <v>124</v>
      </c>
      <c r="AU170" s="261" t="s">
        <v>79</v>
      </c>
      <c r="AV170" s="16" t="s">
        <v>77</v>
      </c>
      <c r="AW170" s="16" t="s">
        <v>33</v>
      </c>
      <c r="AX170" s="16" t="s">
        <v>72</v>
      </c>
      <c r="AY170" s="261" t="s">
        <v>109</v>
      </c>
    </row>
    <row r="171" s="13" customFormat="1">
      <c r="A171" s="13"/>
      <c r="B171" s="219"/>
      <c r="C171" s="220"/>
      <c r="D171" s="217" t="s">
        <v>124</v>
      </c>
      <c r="E171" s="221" t="s">
        <v>19</v>
      </c>
      <c r="F171" s="222" t="s">
        <v>228</v>
      </c>
      <c r="G171" s="220"/>
      <c r="H171" s="223">
        <v>2.3719999999999999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124</v>
      </c>
      <c r="AU171" s="229" t="s">
        <v>79</v>
      </c>
      <c r="AV171" s="13" t="s">
        <v>79</v>
      </c>
      <c r="AW171" s="13" t="s">
        <v>33</v>
      </c>
      <c r="AX171" s="13" t="s">
        <v>72</v>
      </c>
      <c r="AY171" s="229" t="s">
        <v>109</v>
      </c>
    </row>
    <row r="172" s="15" customFormat="1">
      <c r="A172" s="15"/>
      <c r="B172" s="241"/>
      <c r="C172" s="242"/>
      <c r="D172" s="217" t="s">
        <v>124</v>
      </c>
      <c r="E172" s="243" t="s">
        <v>19</v>
      </c>
      <c r="F172" s="244" t="s">
        <v>229</v>
      </c>
      <c r="G172" s="242"/>
      <c r="H172" s="245">
        <v>2.3719999999999999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1" t="s">
        <v>124</v>
      </c>
      <c r="AU172" s="251" t="s">
        <v>79</v>
      </c>
      <c r="AV172" s="15" t="s">
        <v>132</v>
      </c>
      <c r="AW172" s="15" t="s">
        <v>33</v>
      </c>
      <c r="AX172" s="15" t="s">
        <v>72</v>
      </c>
      <c r="AY172" s="251" t="s">
        <v>109</v>
      </c>
    </row>
    <row r="173" s="14" customFormat="1">
      <c r="A173" s="14"/>
      <c r="B173" s="230"/>
      <c r="C173" s="231"/>
      <c r="D173" s="217" t="s">
        <v>124</v>
      </c>
      <c r="E173" s="232" t="s">
        <v>19</v>
      </c>
      <c r="F173" s="233" t="s">
        <v>126</v>
      </c>
      <c r="G173" s="231"/>
      <c r="H173" s="234">
        <v>2.3719999999999999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124</v>
      </c>
      <c r="AU173" s="240" t="s">
        <v>79</v>
      </c>
      <c r="AV173" s="14" t="s">
        <v>116</v>
      </c>
      <c r="AW173" s="14" t="s">
        <v>33</v>
      </c>
      <c r="AX173" s="14" t="s">
        <v>77</v>
      </c>
      <c r="AY173" s="240" t="s">
        <v>109</v>
      </c>
    </row>
    <row r="174" s="2" customFormat="1" ht="24.15" customHeight="1">
      <c r="A174" s="40"/>
      <c r="B174" s="41"/>
      <c r="C174" s="199" t="s">
        <v>230</v>
      </c>
      <c r="D174" s="199" t="s">
        <v>111</v>
      </c>
      <c r="E174" s="200" t="s">
        <v>231</v>
      </c>
      <c r="F174" s="201" t="s">
        <v>232</v>
      </c>
      <c r="G174" s="202" t="s">
        <v>217</v>
      </c>
      <c r="H174" s="203">
        <v>1.94</v>
      </c>
      <c r="I174" s="204"/>
      <c r="J174" s="205">
        <f>ROUND(I174*H174,2)</f>
        <v>0</v>
      </c>
      <c r="K174" s="201" t="s">
        <v>115</v>
      </c>
      <c r="L174" s="46"/>
      <c r="M174" s="206" t="s">
        <v>19</v>
      </c>
      <c r="N174" s="207" t="s">
        <v>43</v>
      </c>
      <c r="O174" s="86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0" t="s">
        <v>116</v>
      </c>
      <c r="AT174" s="210" t="s">
        <v>111</v>
      </c>
      <c r="AU174" s="210" t="s">
        <v>79</v>
      </c>
      <c r="AY174" s="19" t="s">
        <v>109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9" t="s">
        <v>77</v>
      </c>
      <c r="BK174" s="211">
        <f>ROUND(I174*H174,2)</f>
        <v>0</v>
      </c>
      <c r="BL174" s="19" t="s">
        <v>116</v>
      </c>
      <c r="BM174" s="210" t="s">
        <v>233</v>
      </c>
    </row>
    <row r="175" s="2" customFormat="1">
      <c r="A175" s="40"/>
      <c r="B175" s="41"/>
      <c r="C175" s="42"/>
      <c r="D175" s="212" t="s">
        <v>118</v>
      </c>
      <c r="E175" s="42"/>
      <c r="F175" s="213" t="s">
        <v>234</v>
      </c>
      <c r="G175" s="42"/>
      <c r="H175" s="42"/>
      <c r="I175" s="214"/>
      <c r="J175" s="42"/>
      <c r="K175" s="42"/>
      <c r="L175" s="46"/>
      <c r="M175" s="215"/>
      <c r="N175" s="216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118</v>
      </c>
      <c r="AU175" s="19" t="s">
        <v>79</v>
      </c>
    </row>
    <row r="176" s="16" customFormat="1">
      <c r="A176" s="16"/>
      <c r="B176" s="252"/>
      <c r="C176" s="253"/>
      <c r="D176" s="217" t="s">
        <v>124</v>
      </c>
      <c r="E176" s="254" t="s">
        <v>19</v>
      </c>
      <c r="F176" s="255" t="s">
        <v>235</v>
      </c>
      <c r="G176" s="253"/>
      <c r="H176" s="254" t="s">
        <v>19</v>
      </c>
      <c r="I176" s="256"/>
      <c r="J176" s="253"/>
      <c r="K176" s="253"/>
      <c r="L176" s="257"/>
      <c r="M176" s="258"/>
      <c r="N176" s="259"/>
      <c r="O176" s="259"/>
      <c r="P176" s="259"/>
      <c r="Q176" s="259"/>
      <c r="R176" s="259"/>
      <c r="S176" s="259"/>
      <c r="T176" s="260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61" t="s">
        <v>124</v>
      </c>
      <c r="AU176" s="261" t="s">
        <v>79</v>
      </c>
      <c r="AV176" s="16" t="s">
        <v>77</v>
      </c>
      <c r="AW176" s="16" t="s">
        <v>33</v>
      </c>
      <c r="AX176" s="16" t="s">
        <v>72</v>
      </c>
      <c r="AY176" s="261" t="s">
        <v>109</v>
      </c>
    </row>
    <row r="177" s="13" customFormat="1">
      <c r="A177" s="13"/>
      <c r="B177" s="219"/>
      <c r="C177" s="220"/>
      <c r="D177" s="217" t="s">
        <v>124</v>
      </c>
      <c r="E177" s="221" t="s">
        <v>19</v>
      </c>
      <c r="F177" s="222" t="s">
        <v>236</v>
      </c>
      <c r="G177" s="220"/>
      <c r="H177" s="223">
        <v>1.94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124</v>
      </c>
      <c r="AU177" s="229" t="s">
        <v>79</v>
      </c>
      <c r="AV177" s="13" t="s">
        <v>79</v>
      </c>
      <c r="AW177" s="13" t="s">
        <v>33</v>
      </c>
      <c r="AX177" s="13" t="s">
        <v>72</v>
      </c>
      <c r="AY177" s="229" t="s">
        <v>109</v>
      </c>
    </row>
    <row r="178" s="15" customFormat="1">
      <c r="A178" s="15"/>
      <c r="B178" s="241"/>
      <c r="C178" s="242"/>
      <c r="D178" s="217" t="s">
        <v>124</v>
      </c>
      <c r="E178" s="243" t="s">
        <v>19</v>
      </c>
      <c r="F178" s="244" t="s">
        <v>229</v>
      </c>
      <c r="G178" s="242"/>
      <c r="H178" s="245">
        <v>1.94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1" t="s">
        <v>124</v>
      </c>
      <c r="AU178" s="251" t="s">
        <v>79</v>
      </c>
      <c r="AV178" s="15" t="s">
        <v>132</v>
      </c>
      <c r="AW178" s="15" t="s">
        <v>33</v>
      </c>
      <c r="AX178" s="15" t="s">
        <v>72</v>
      </c>
      <c r="AY178" s="251" t="s">
        <v>109</v>
      </c>
    </row>
    <row r="179" s="14" customFormat="1">
      <c r="A179" s="14"/>
      <c r="B179" s="230"/>
      <c r="C179" s="231"/>
      <c r="D179" s="217" t="s">
        <v>124</v>
      </c>
      <c r="E179" s="232" t="s">
        <v>19</v>
      </c>
      <c r="F179" s="233" t="s">
        <v>126</v>
      </c>
      <c r="G179" s="231"/>
      <c r="H179" s="234">
        <v>1.94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124</v>
      </c>
      <c r="AU179" s="240" t="s">
        <v>79</v>
      </c>
      <c r="AV179" s="14" t="s">
        <v>116</v>
      </c>
      <c r="AW179" s="14" t="s">
        <v>33</v>
      </c>
      <c r="AX179" s="14" t="s">
        <v>77</v>
      </c>
      <c r="AY179" s="240" t="s">
        <v>109</v>
      </c>
    </row>
    <row r="180" s="2" customFormat="1" ht="24.15" customHeight="1">
      <c r="A180" s="40"/>
      <c r="B180" s="41"/>
      <c r="C180" s="199" t="s">
        <v>237</v>
      </c>
      <c r="D180" s="199" t="s">
        <v>111</v>
      </c>
      <c r="E180" s="200" t="s">
        <v>238</v>
      </c>
      <c r="F180" s="201" t="s">
        <v>239</v>
      </c>
      <c r="G180" s="202" t="s">
        <v>217</v>
      </c>
      <c r="H180" s="203">
        <v>266.16699999999997</v>
      </c>
      <c r="I180" s="204"/>
      <c r="J180" s="205">
        <f>ROUND(I180*H180,2)</f>
        <v>0</v>
      </c>
      <c r="K180" s="201" t="s">
        <v>115</v>
      </c>
      <c r="L180" s="46"/>
      <c r="M180" s="206" t="s">
        <v>19</v>
      </c>
      <c r="N180" s="207" t="s">
        <v>43</v>
      </c>
      <c r="O180" s="86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0" t="s">
        <v>116</v>
      </c>
      <c r="AT180" s="210" t="s">
        <v>111</v>
      </c>
      <c r="AU180" s="210" t="s">
        <v>79</v>
      </c>
      <c r="AY180" s="19" t="s">
        <v>109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9" t="s">
        <v>77</v>
      </c>
      <c r="BK180" s="211">
        <f>ROUND(I180*H180,2)</f>
        <v>0</v>
      </c>
      <c r="BL180" s="19" t="s">
        <v>116</v>
      </c>
      <c r="BM180" s="210" t="s">
        <v>240</v>
      </c>
    </row>
    <row r="181" s="2" customFormat="1">
      <c r="A181" s="40"/>
      <c r="B181" s="41"/>
      <c r="C181" s="42"/>
      <c r="D181" s="212" t="s">
        <v>118</v>
      </c>
      <c r="E181" s="42"/>
      <c r="F181" s="213" t="s">
        <v>241</v>
      </c>
      <c r="G181" s="42"/>
      <c r="H181" s="42"/>
      <c r="I181" s="214"/>
      <c r="J181" s="42"/>
      <c r="K181" s="42"/>
      <c r="L181" s="46"/>
      <c r="M181" s="215"/>
      <c r="N181" s="216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118</v>
      </c>
      <c r="AU181" s="19" t="s">
        <v>79</v>
      </c>
    </row>
    <row r="182" s="16" customFormat="1">
      <c r="A182" s="16"/>
      <c r="B182" s="252"/>
      <c r="C182" s="253"/>
      <c r="D182" s="217" t="s">
        <v>124</v>
      </c>
      <c r="E182" s="254" t="s">
        <v>19</v>
      </c>
      <c r="F182" s="255" t="s">
        <v>227</v>
      </c>
      <c r="G182" s="253"/>
      <c r="H182" s="254" t="s">
        <v>19</v>
      </c>
      <c r="I182" s="256"/>
      <c r="J182" s="253"/>
      <c r="K182" s="253"/>
      <c r="L182" s="257"/>
      <c r="M182" s="258"/>
      <c r="N182" s="259"/>
      <c r="O182" s="259"/>
      <c r="P182" s="259"/>
      <c r="Q182" s="259"/>
      <c r="R182" s="259"/>
      <c r="S182" s="259"/>
      <c r="T182" s="260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61" t="s">
        <v>124</v>
      </c>
      <c r="AU182" s="261" t="s">
        <v>79</v>
      </c>
      <c r="AV182" s="16" t="s">
        <v>77</v>
      </c>
      <c r="AW182" s="16" t="s">
        <v>33</v>
      </c>
      <c r="AX182" s="16" t="s">
        <v>72</v>
      </c>
      <c r="AY182" s="261" t="s">
        <v>109</v>
      </c>
    </row>
    <row r="183" s="13" customFormat="1">
      <c r="A183" s="13"/>
      <c r="B183" s="219"/>
      <c r="C183" s="220"/>
      <c r="D183" s="217" t="s">
        <v>124</v>
      </c>
      <c r="E183" s="221" t="s">
        <v>19</v>
      </c>
      <c r="F183" s="222" t="s">
        <v>242</v>
      </c>
      <c r="G183" s="220"/>
      <c r="H183" s="223">
        <v>30.558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124</v>
      </c>
      <c r="AU183" s="229" t="s">
        <v>79</v>
      </c>
      <c r="AV183" s="13" t="s">
        <v>79</v>
      </c>
      <c r="AW183" s="13" t="s">
        <v>33</v>
      </c>
      <c r="AX183" s="13" t="s">
        <v>72</v>
      </c>
      <c r="AY183" s="229" t="s">
        <v>109</v>
      </c>
    </row>
    <row r="184" s="13" customFormat="1">
      <c r="A184" s="13"/>
      <c r="B184" s="219"/>
      <c r="C184" s="220"/>
      <c r="D184" s="217" t="s">
        <v>124</v>
      </c>
      <c r="E184" s="221" t="s">
        <v>19</v>
      </c>
      <c r="F184" s="222" t="s">
        <v>243</v>
      </c>
      <c r="G184" s="220"/>
      <c r="H184" s="223">
        <v>197.59200000000001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9" t="s">
        <v>124</v>
      </c>
      <c r="AU184" s="229" t="s">
        <v>79</v>
      </c>
      <c r="AV184" s="13" t="s">
        <v>79</v>
      </c>
      <c r="AW184" s="13" t="s">
        <v>33</v>
      </c>
      <c r="AX184" s="13" t="s">
        <v>72</v>
      </c>
      <c r="AY184" s="229" t="s">
        <v>109</v>
      </c>
    </row>
    <row r="185" s="13" customFormat="1">
      <c r="A185" s="13"/>
      <c r="B185" s="219"/>
      <c r="C185" s="220"/>
      <c r="D185" s="217" t="s">
        <v>124</v>
      </c>
      <c r="E185" s="221" t="s">
        <v>19</v>
      </c>
      <c r="F185" s="222" t="s">
        <v>244</v>
      </c>
      <c r="G185" s="220"/>
      <c r="H185" s="223">
        <v>31.433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9" t="s">
        <v>124</v>
      </c>
      <c r="AU185" s="229" t="s">
        <v>79</v>
      </c>
      <c r="AV185" s="13" t="s">
        <v>79</v>
      </c>
      <c r="AW185" s="13" t="s">
        <v>33</v>
      </c>
      <c r="AX185" s="13" t="s">
        <v>72</v>
      </c>
      <c r="AY185" s="229" t="s">
        <v>109</v>
      </c>
    </row>
    <row r="186" s="15" customFormat="1">
      <c r="A186" s="15"/>
      <c r="B186" s="241"/>
      <c r="C186" s="242"/>
      <c r="D186" s="217" t="s">
        <v>124</v>
      </c>
      <c r="E186" s="243" t="s">
        <v>19</v>
      </c>
      <c r="F186" s="244" t="s">
        <v>245</v>
      </c>
      <c r="G186" s="242"/>
      <c r="H186" s="245">
        <v>259.58300000000003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1" t="s">
        <v>124</v>
      </c>
      <c r="AU186" s="251" t="s">
        <v>79</v>
      </c>
      <c r="AV186" s="15" t="s">
        <v>132</v>
      </c>
      <c r="AW186" s="15" t="s">
        <v>33</v>
      </c>
      <c r="AX186" s="15" t="s">
        <v>72</v>
      </c>
      <c r="AY186" s="251" t="s">
        <v>109</v>
      </c>
    </row>
    <row r="187" s="13" customFormat="1">
      <c r="A187" s="13"/>
      <c r="B187" s="219"/>
      <c r="C187" s="220"/>
      <c r="D187" s="217" t="s">
        <v>124</v>
      </c>
      <c r="E187" s="221" t="s">
        <v>19</v>
      </c>
      <c r="F187" s="222" t="s">
        <v>246</v>
      </c>
      <c r="G187" s="220"/>
      <c r="H187" s="223">
        <v>2.7719999999999998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124</v>
      </c>
      <c r="AU187" s="229" t="s">
        <v>79</v>
      </c>
      <c r="AV187" s="13" t="s">
        <v>79</v>
      </c>
      <c r="AW187" s="13" t="s">
        <v>33</v>
      </c>
      <c r="AX187" s="13" t="s">
        <v>72</v>
      </c>
      <c r="AY187" s="229" t="s">
        <v>109</v>
      </c>
    </row>
    <row r="188" s="13" customFormat="1">
      <c r="A188" s="13"/>
      <c r="B188" s="219"/>
      <c r="C188" s="220"/>
      <c r="D188" s="217" t="s">
        <v>124</v>
      </c>
      <c r="E188" s="221" t="s">
        <v>19</v>
      </c>
      <c r="F188" s="222" t="s">
        <v>247</v>
      </c>
      <c r="G188" s="220"/>
      <c r="H188" s="223">
        <v>3.8119999999999998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124</v>
      </c>
      <c r="AU188" s="229" t="s">
        <v>79</v>
      </c>
      <c r="AV188" s="13" t="s">
        <v>79</v>
      </c>
      <c r="AW188" s="13" t="s">
        <v>33</v>
      </c>
      <c r="AX188" s="13" t="s">
        <v>72</v>
      </c>
      <c r="AY188" s="229" t="s">
        <v>109</v>
      </c>
    </row>
    <row r="189" s="15" customFormat="1">
      <c r="A189" s="15"/>
      <c r="B189" s="241"/>
      <c r="C189" s="242"/>
      <c r="D189" s="217" t="s">
        <v>124</v>
      </c>
      <c r="E189" s="243" t="s">
        <v>19</v>
      </c>
      <c r="F189" s="244" t="s">
        <v>248</v>
      </c>
      <c r="G189" s="242"/>
      <c r="H189" s="245">
        <v>6.5839999999999996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1" t="s">
        <v>124</v>
      </c>
      <c r="AU189" s="251" t="s">
        <v>79</v>
      </c>
      <c r="AV189" s="15" t="s">
        <v>132</v>
      </c>
      <c r="AW189" s="15" t="s">
        <v>33</v>
      </c>
      <c r="AX189" s="15" t="s">
        <v>72</v>
      </c>
      <c r="AY189" s="251" t="s">
        <v>109</v>
      </c>
    </row>
    <row r="190" s="14" customFormat="1">
      <c r="A190" s="14"/>
      <c r="B190" s="230"/>
      <c r="C190" s="231"/>
      <c r="D190" s="217" t="s">
        <v>124</v>
      </c>
      <c r="E190" s="232" t="s">
        <v>19</v>
      </c>
      <c r="F190" s="233" t="s">
        <v>126</v>
      </c>
      <c r="G190" s="231"/>
      <c r="H190" s="234">
        <v>266.16699999999997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124</v>
      </c>
      <c r="AU190" s="240" t="s">
        <v>79</v>
      </c>
      <c r="AV190" s="14" t="s">
        <v>116</v>
      </c>
      <c r="AW190" s="14" t="s">
        <v>33</v>
      </c>
      <c r="AX190" s="14" t="s">
        <v>77</v>
      </c>
      <c r="AY190" s="240" t="s">
        <v>109</v>
      </c>
    </row>
    <row r="191" s="2" customFormat="1" ht="24.15" customHeight="1">
      <c r="A191" s="40"/>
      <c r="B191" s="41"/>
      <c r="C191" s="199" t="s">
        <v>249</v>
      </c>
      <c r="D191" s="199" t="s">
        <v>111</v>
      </c>
      <c r="E191" s="200" t="s">
        <v>250</v>
      </c>
      <c r="F191" s="201" t="s">
        <v>251</v>
      </c>
      <c r="G191" s="202" t="s">
        <v>217</v>
      </c>
      <c r="H191" s="203">
        <v>217.773</v>
      </c>
      <c r="I191" s="204"/>
      <c r="J191" s="205">
        <f>ROUND(I191*H191,2)</f>
        <v>0</v>
      </c>
      <c r="K191" s="201" t="s">
        <v>115</v>
      </c>
      <c r="L191" s="46"/>
      <c r="M191" s="206" t="s">
        <v>19</v>
      </c>
      <c r="N191" s="207" t="s">
        <v>43</v>
      </c>
      <c r="O191" s="86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0" t="s">
        <v>116</v>
      </c>
      <c r="AT191" s="210" t="s">
        <v>111</v>
      </c>
      <c r="AU191" s="210" t="s">
        <v>79</v>
      </c>
      <c r="AY191" s="19" t="s">
        <v>109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9" t="s">
        <v>77</v>
      </c>
      <c r="BK191" s="211">
        <f>ROUND(I191*H191,2)</f>
        <v>0</v>
      </c>
      <c r="BL191" s="19" t="s">
        <v>116</v>
      </c>
      <c r="BM191" s="210" t="s">
        <v>252</v>
      </c>
    </row>
    <row r="192" s="2" customFormat="1">
      <c r="A192" s="40"/>
      <c r="B192" s="41"/>
      <c r="C192" s="42"/>
      <c r="D192" s="212" t="s">
        <v>118</v>
      </c>
      <c r="E192" s="42"/>
      <c r="F192" s="213" t="s">
        <v>253</v>
      </c>
      <c r="G192" s="42"/>
      <c r="H192" s="42"/>
      <c r="I192" s="214"/>
      <c r="J192" s="42"/>
      <c r="K192" s="42"/>
      <c r="L192" s="46"/>
      <c r="M192" s="215"/>
      <c r="N192" s="21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118</v>
      </c>
      <c r="AU192" s="19" t="s">
        <v>79</v>
      </c>
    </row>
    <row r="193" s="16" customFormat="1">
      <c r="A193" s="16"/>
      <c r="B193" s="252"/>
      <c r="C193" s="253"/>
      <c r="D193" s="217" t="s">
        <v>124</v>
      </c>
      <c r="E193" s="254" t="s">
        <v>19</v>
      </c>
      <c r="F193" s="255" t="s">
        <v>235</v>
      </c>
      <c r="G193" s="253"/>
      <c r="H193" s="254" t="s">
        <v>19</v>
      </c>
      <c r="I193" s="256"/>
      <c r="J193" s="253"/>
      <c r="K193" s="253"/>
      <c r="L193" s="257"/>
      <c r="M193" s="258"/>
      <c r="N193" s="259"/>
      <c r="O193" s="259"/>
      <c r="P193" s="259"/>
      <c r="Q193" s="259"/>
      <c r="R193" s="259"/>
      <c r="S193" s="259"/>
      <c r="T193" s="260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61" t="s">
        <v>124</v>
      </c>
      <c r="AU193" s="261" t="s">
        <v>79</v>
      </c>
      <c r="AV193" s="16" t="s">
        <v>77</v>
      </c>
      <c r="AW193" s="16" t="s">
        <v>33</v>
      </c>
      <c r="AX193" s="16" t="s">
        <v>72</v>
      </c>
      <c r="AY193" s="261" t="s">
        <v>109</v>
      </c>
    </row>
    <row r="194" s="13" customFormat="1">
      <c r="A194" s="13"/>
      <c r="B194" s="219"/>
      <c r="C194" s="220"/>
      <c r="D194" s="217" t="s">
        <v>124</v>
      </c>
      <c r="E194" s="221" t="s">
        <v>19</v>
      </c>
      <c r="F194" s="222" t="s">
        <v>254</v>
      </c>
      <c r="G194" s="220"/>
      <c r="H194" s="223">
        <v>25.001999999999999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124</v>
      </c>
      <c r="AU194" s="229" t="s">
        <v>79</v>
      </c>
      <c r="AV194" s="13" t="s">
        <v>79</v>
      </c>
      <c r="AW194" s="13" t="s">
        <v>33</v>
      </c>
      <c r="AX194" s="13" t="s">
        <v>72</v>
      </c>
      <c r="AY194" s="229" t="s">
        <v>109</v>
      </c>
    </row>
    <row r="195" s="13" customFormat="1">
      <c r="A195" s="13"/>
      <c r="B195" s="219"/>
      <c r="C195" s="220"/>
      <c r="D195" s="217" t="s">
        <v>124</v>
      </c>
      <c r="E195" s="221" t="s">
        <v>19</v>
      </c>
      <c r="F195" s="222" t="s">
        <v>255</v>
      </c>
      <c r="G195" s="220"/>
      <c r="H195" s="223">
        <v>161.666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124</v>
      </c>
      <c r="AU195" s="229" t="s">
        <v>79</v>
      </c>
      <c r="AV195" s="13" t="s">
        <v>79</v>
      </c>
      <c r="AW195" s="13" t="s">
        <v>33</v>
      </c>
      <c r="AX195" s="13" t="s">
        <v>72</v>
      </c>
      <c r="AY195" s="229" t="s">
        <v>109</v>
      </c>
    </row>
    <row r="196" s="13" customFormat="1">
      <c r="A196" s="13"/>
      <c r="B196" s="219"/>
      <c r="C196" s="220"/>
      <c r="D196" s="217" t="s">
        <v>124</v>
      </c>
      <c r="E196" s="221" t="s">
        <v>19</v>
      </c>
      <c r="F196" s="222" t="s">
        <v>256</v>
      </c>
      <c r="G196" s="220"/>
      <c r="H196" s="223">
        <v>25.718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9" t="s">
        <v>124</v>
      </c>
      <c r="AU196" s="229" t="s">
        <v>79</v>
      </c>
      <c r="AV196" s="13" t="s">
        <v>79</v>
      </c>
      <c r="AW196" s="13" t="s">
        <v>33</v>
      </c>
      <c r="AX196" s="13" t="s">
        <v>72</v>
      </c>
      <c r="AY196" s="229" t="s">
        <v>109</v>
      </c>
    </row>
    <row r="197" s="15" customFormat="1">
      <c r="A197" s="15"/>
      <c r="B197" s="241"/>
      <c r="C197" s="242"/>
      <c r="D197" s="217" t="s">
        <v>124</v>
      </c>
      <c r="E197" s="243" t="s">
        <v>19</v>
      </c>
      <c r="F197" s="244" t="s">
        <v>245</v>
      </c>
      <c r="G197" s="242"/>
      <c r="H197" s="245">
        <v>212.386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1" t="s">
        <v>124</v>
      </c>
      <c r="AU197" s="251" t="s">
        <v>79</v>
      </c>
      <c r="AV197" s="15" t="s">
        <v>132</v>
      </c>
      <c r="AW197" s="15" t="s">
        <v>33</v>
      </c>
      <c r="AX197" s="15" t="s">
        <v>72</v>
      </c>
      <c r="AY197" s="251" t="s">
        <v>109</v>
      </c>
    </row>
    <row r="198" s="13" customFormat="1">
      <c r="A198" s="13"/>
      <c r="B198" s="219"/>
      <c r="C198" s="220"/>
      <c r="D198" s="217" t="s">
        <v>124</v>
      </c>
      <c r="E198" s="221" t="s">
        <v>19</v>
      </c>
      <c r="F198" s="222" t="s">
        <v>257</v>
      </c>
      <c r="G198" s="220"/>
      <c r="H198" s="223">
        <v>2.2679999999999998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124</v>
      </c>
      <c r="AU198" s="229" t="s">
        <v>79</v>
      </c>
      <c r="AV198" s="13" t="s">
        <v>79</v>
      </c>
      <c r="AW198" s="13" t="s">
        <v>33</v>
      </c>
      <c r="AX198" s="13" t="s">
        <v>72</v>
      </c>
      <c r="AY198" s="229" t="s">
        <v>109</v>
      </c>
    </row>
    <row r="199" s="13" customFormat="1">
      <c r="A199" s="13"/>
      <c r="B199" s="219"/>
      <c r="C199" s="220"/>
      <c r="D199" s="217" t="s">
        <v>124</v>
      </c>
      <c r="E199" s="221" t="s">
        <v>19</v>
      </c>
      <c r="F199" s="222" t="s">
        <v>258</v>
      </c>
      <c r="G199" s="220"/>
      <c r="H199" s="223">
        <v>3.1190000000000002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9" t="s">
        <v>124</v>
      </c>
      <c r="AU199" s="229" t="s">
        <v>79</v>
      </c>
      <c r="AV199" s="13" t="s">
        <v>79</v>
      </c>
      <c r="AW199" s="13" t="s">
        <v>33</v>
      </c>
      <c r="AX199" s="13" t="s">
        <v>72</v>
      </c>
      <c r="AY199" s="229" t="s">
        <v>109</v>
      </c>
    </row>
    <row r="200" s="15" customFormat="1">
      <c r="A200" s="15"/>
      <c r="B200" s="241"/>
      <c r="C200" s="242"/>
      <c r="D200" s="217" t="s">
        <v>124</v>
      </c>
      <c r="E200" s="243" t="s">
        <v>19</v>
      </c>
      <c r="F200" s="244" t="s">
        <v>248</v>
      </c>
      <c r="G200" s="242"/>
      <c r="H200" s="245">
        <v>5.3869999999999996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1" t="s">
        <v>124</v>
      </c>
      <c r="AU200" s="251" t="s">
        <v>79</v>
      </c>
      <c r="AV200" s="15" t="s">
        <v>132</v>
      </c>
      <c r="AW200" s="15" t="s">
        <v>33</v>
      </c>
      <c r="AX200" s="15" t="s">
        <v>72</v>
      </c>
      <c r="AY200" s="251" t="s">
        <v>109</v>
      </c>
    </row>
    <row r="201" s="14" customFormat="1">
      <c r="A201" s="14"/>
      <c r="B201" s="230"/>
      <c r="C201" s="231"/>
      <c r="D201" s="217" t="s">
        <v>124</v>
      </c>
      <c r="E201" s="232" t="s">
        <v>19</v>
      </c>
      <c r="F201" s="233" t="s">
        <v>126</v>
      </c>
      <c r="G201" s="231"/>
      <c r="H201" s="234">
        <v>217.773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0" t="s">
        <v>124</v>
      </c>
      <c r="AU201" s="240" t="s">
        <v>79</v>
      </c>
      <c r="AV201" s="14" t="s">
        <v>116</v>
      </c>
      <c r="AW201" s="14" t="s">
        <v>33</v>
      </c>
      <c r="AX201" s="14" t="s">
        <v>77</v>
      </c>
      <c r="AY201" s="240" t="s">
        <v>109</v>
      </c>
    </row>
    <row r="202" s="2" customFormat="1" ht="16.5" customHeight="1">
      <c r="A202" s="40"/>
      <c r="B202" s="41"/>
      <c r="C202" s="199" t="s">
        <v>259</v>
      </c>
      <c r="D202" s="199" t="s">
        <v>111</v>
      </c>
      <c r="E202" s="200" t="s">
        <v>260</v>
      </c>
      <c r="F202" s="201" t="s">
        <v>261</v>
      </c>
      <c r="G202" s="202" t="s">
        <v>114</v>
      </c>
      <c r="H202" s="203">
        <v>1216.6500000000001</v>
      </c>
      <c r="I202" s="204"/>
      <c r="J202" s="205">
        <f>ROUND(I202*H202,2)</f>
        <v>0</v>
      </c>
      <c r="K202" s="201" t="s">
        <v>115</v>
      </c>
      <c r="L202" s="46"/>
      <c r="M202" s="206" t="s">
        <v>19</v>
      </c>
      <c r="N202" s="207" t="s">
        <v>43</v>
      </c>
      <c r="O202" s="86"/>
      <c r="P202" s="208">
        <f>O202*H202</f>
        <v>0</v>
      </c>
      <c r="Q202" s="208">
        <v>0.00199</v>
      </c>
      <c r="R202" s="208">
        <f>Q202*H202</f>
        <v>2.4211335000000003</v>
      </c>
      <c r="S202" s="208">
        <v>0</v>
      </c>
      <c r="T202" s="209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0" t="s">
        <v>116</v>
      </c>
      <c r="AT202" s="210" t="s">
        <v>111</v>
      </c>
      <c r="AU202" s="210" t="s">
        <v>79</v>
      </c>
      <c r="AY202" s="19" t="s">
        <v>109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9" t="s">
        <v>77</v>
      </c>
      <c r="BK202" s="211">
        <f>ROUND(I202*H202,2)</f>
        <v>0</v>
      </c>
      <c r="BL202" s="19" t="s">
        <v>116</v>
      </c>
      <c r="BM202" s="210" t="s">
        <v>262</v>
      </c>
    </row>
    <row r="203" s="2" customFormat="1">
      <c r="A203" s="40"/>
      <c r="B203" s="41"/>
      <c r="C203" s="42"/>
      <c r="D203" s="212" t="s">
        <v>118</v>
      </c>
      <c r="E203" s="42"/>
      <c r="F203" s="213" t="s">
        <v>263</v>
      </c>
      <c r="G203" s="42"/>
      <c r="H203" s="42"/>
      <c r="I203" s="214"/>
      <c r="J203" s="42"/>
      <c r="K203" s="42"/>
      <c r="L203" s="46"/>
      <c r="M203" s="215"/>
      <c r="N203" s="216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118</v>
      </c>
      <c r="AU203" s="19" t="s">
        <v>79</v>
      </c>
    </row>
    <row r="204" s="2" customFormat="1">
      <c r="A204" s="40"/>
      <c r="B204" s="41"/>
      <c r="C204" s="42"/>
      <c r="D204" s="217" t="s">
        <v>120</v>
      </c>
      <c r="E204" s="42"/>
      <c r="F204" s="218" t="s">
        <v>264</v>
      </c>
      <c r="G204" s="42"/>
      <c r="H204" s="42"/>
      <c r="I204" s="214"/>
      <c r="J204" s="42"/>
      <c r="K204" s="42"/>
      <c r="L204" s="46"/>
      <c r="M204" s="215"/>
      <c r="N204" s="216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120</v>
      </c>
      <c r="AU204" s="19" t="s">
        <v>79</v>
      </c>
    </row>
    <row r="205" s="13" customFormat="1">
      <c r="A205" s="13"/>
      <c r="B205" s="219"/>
      <c r="C205" s="220"/>
      <c r="D205" s="217" t="s">
        <v>124</v>
      </c>
      <c r="E205" s="221" t="s">
        <v>19</v>
      </c>
      <c r="F205" s="222" t="s">
        <v>265</v>
      </c>
      <c r="G205" s="220"/>
      <c r="H205" s="223">
        <v>1216.6500000000001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124</v>
      </c>
      <c r="AU205" s="229" t="s">
        <v>79</v>
      </c>
      <c r="AV205" s="13" t="s">
        <v>79</v>
      </c>
      <c r="AW205" s="13" t="s">
        <v>33</v>
      </c>
      <c r="AX205" s="13" t="s">
        <v>72</v>
      </c>
      <c r="AY205" s="229" t="s">
        <v>109</v>
      </c>
    </row>
    <row r="206" s="14" customFormat="1">
      <c r="A206" s="14"/>
      <c r="B206" s="230"/>
      <c r="C206" s="231"/>
      <c r="D206" s="217" t="s">
        <v>124</v>
      </c>
      <c r="E206" s="232" t="s">
        <v>19</v>
      </c>
      <c r="F206" s="233" t="s">
        <v>126</v>
      </c>
      <c r="G206" s="231"/>
      <c r="H206" s="234">
        <v>1216.6500000000001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0" t="s">
        <v>124</v>
      </c>
      <c r="AU206" s="240" t="s">
        <v>79</v>
      </c>
      <c r="AV206" s="14" t="s">
        <v>116</v>
      </c>
      <c r="AW206" s="14" t="s">
        <v>33</v>
      </c>
      <c r="AX206" s="14" t="s">
        <v>77</v>
      </c>
      <c r="AY206" s="240" t="s">
        <v>109</v>
      </c>
    </row>
    <row r="207" s="2" customFormat="1" ht="16.5" customHeight="1">
      <c r="A207" s="40"/>
      <c r="B207" s="41"/>
      <c r="C207" s="199" t="s">
        <v>266</v>
      </c>
      <c r="D207" s="199" t="s">
        <v>111</v>
      </c>
      <c r="E207" s="200" t="s">
        <v>267</v>
      </c>
      <c r="F207" s="201" t="s">
        <v>268</v>
      </c>
      <c r="G207" s="202" t="s">
        <v>114</v>
      </c>
      <c r="H207" s="203">
        <v>33.850000000000001</v>
      </c>
      <c r="I207" s="204"/>
      <c r="J207" s="205">
        <f>ROUND(I207*H207,2)</f>
        <v>0</v>
      </c>
      <c r="K207" s="201" t="s">
        <v>115</v>
      </c>
      <c r="L207" s="46"/>
      <c r="M207" s="206" t="s">
        <v>19</v>
      </c>
      <c r="N207" s="207" t="s">
        <v>43</v>
      </c>
      <c r="O207" s="86"/>
      <c r="P207" s="208">
        <f>O207*H207</f>
        <v>0</v>
      </c>
      <c r="Q207" s="208">
        <v>0.0020100000000000001</v>
      </c>
      <c r="R207" s="208">
        <f>Q207*H207</f>
        <v>0.068038500000000002</v>
      </c>
      <c r="S207" s="208">
        <v>0</v>
      </c>
      <c r="T207" s="209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0" t="s">
        <v>116</v>
      </c>
      <c r="AT207" s="210" t="s">
        <v>111</v>
      </c>
      <c r="AU207" s="210" t="s">
        <v>79</v>
      </c>
      <c r="AY207" s="19" t="s">
        <v>109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9" t="s">
        <v>77</v>
      </c>
      <c r="BK207" s="211">
        <f>ROUND(I207*H207,2)</f>
        <v>0</v>
      </c>
      <c r="BL207" s="19" t="s">
        <v>116</v>
      </c>
      <c r="BM207" s="210" t="s">
        <v>269</v>
      </c>
    </row>
    <row r="208" s="2" customFormat="1">
      <c r="A208" s="40"/>
      <c r="B208" s="41"/>
      <c r="C208" s="42"/>
      <c r="D208" s="212" t="s">
        <v>118</v>
      </c>
      <c r="E208" s="42"/>
      <c r="F208" s="213" t="s">
        <v>270</v>
      </c>
      <c r="G208" s="42"/>
      <c r="H208" s="42"/>
      <c r="I208" s="214"/>
      <c r="J208" s="42"/>
      <c r="K208" s="42"/>
      <c r="L208" s="46"/>
      <c r="M208" s="215"/>
      <c r="N208" s="216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118</v>
      </c>
      <c r="AU208" s="19" t="s">
        <v>79</v>
      </c>
    </row>
    <row r="209" s="2" customFormat="1">
      <c r="A209" s="40"/>
      <c r="B209" s="41"/>
      <c r="C209" s="42"/>
      <c r="D209" s="217" t="s">
        <v>120</v>
      </c>
      <c r="E209" s="42"/>
      <c r="F209" s="218" t="s">
        <v>264</v>
      </c>
      <c r="G209" s="42"/>
      <c r="H209" s="42"/>
      <c r="I209" s="214"/>
      <c r="J209" s="42"/>
      <c r="K209" s="42"/>
      <c r="L209" s="46"/>
      <c r="M209" s="215"/>
      <c r="N209" s="216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120</v>
      </c>
      <c r="AU209" s="19" t="s">
        <v>79</v>
      </c>
    </row>
    <row r="210" s="13" customFormat="1">
      <c r="A210" s="13"/>
      <c r="B210" s="219"/>
      <c r="C210" s="220"/>
      <c r="D210" s="217" t="s">
        <v>124</v>
      </c>
      <c r="E210" s="221" t="s">
        <v>19</v>
      </c>
      <c r="F210" s="222" t="s">
        <v>271</v>
      </c>
      <c r="G210" s="220"/>
      <c r="H210" s="223">
        <v>33.850000000000001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124</v>
      </c>
      <c r="AU210" s="229" t="s">
        <v>79</v>
      </c>
      <c r="AV210" s="13" t="s">
        <v>79</v>
      </c>
      <c r="AW210" s="13" t="s">
        <v>33</v>
      </c>
      <c r="AX210" s="13" t="s">
        <v>72</v>
      </c>
      <c r="AY210" s="229" t="s">
        <v>109</v>
      </c>
    </row>
    <row r="211" s="14" customFormat="1">
      <c r="A211" s="14"/>
      <c r="B211" s="230"/>
      <c r="C211" s="231"/>
      <c r="D211" s="217" t="s">
        <v>124</v>
      </c>
      <c r="E211" s="232" t="s">
        <v>19</v>
      </c>
      <c r="F211" s="233" t="s">
        <v>126</v>
      </c>
      <c r="G211" s="231"/>
      <c r="H211" s="234">
        <v>33.850000000000001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124</v>
      </c>
      <c r="AU211" s="240" t="s">
        <v>79</v>
      </c>
      <c r="AV211" s="14" t="s">
        <v>116</v>
      </c>
      <c r="AW211" s="14" t="s">
        <v>33</v>
      </c>
      <c r="AX211" s="14" t="s">
        <v>77</v>
      </c>
      <c r="AY211" s="240" t="s">
        <v>109</v>
      </c>
    </row>
    <row r="212" s="2" customFormat="1" ht="24.15" customHeight="1">
      <c r="A212" s="40"/>
      <c r="B212" s="41"/>
      <c r="C212" s="199" t="s">
        <v>7</v>
      </c>
      <c r="D212" s="199" t="s">
        <v>111</v>
      </c>
      <c r="E212" s="200" t="s">
        <v>272</v>
      </c>
      <c r="F212" s="201" t="s">
        <v>273</v>
      </c>
      <c r="G212" s="202" t="s">
        <v>114</v>
      </c>
      <c r="H212" s="203">
        <v>1216.6500000000001</v>
      </c>
      <c r="I212" s="204"/>
      <c r="J212" s="205">
        <f>ROUND(I212*H212,2)</f>
        <v>0</v>
      </c>
      <c r="K212" s="201" t="s">
        <v>115</v>
      </c>
      <c r="L212" s="46"/>
      <c r="M212" s="206" t="s">
        <v>19</v>
      </c>
      <c r="N212" s="207" t="s">
        <v>43</v>
      </c>
      <c r="O212" s="86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0" t="s">
        <v>116</v>
      </c>
      <c r="AT212" s="210" t="s">
        <v>111</v>
      </c>
      <c r="AU212" s="210" t="s">
        <v>79</v>
      </c>
      <c r="AY212" s="19" t="s">
        <v>109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9" t="s">
        <v>77</v>
      </c>
      <c r="BK212" s="211">
        <f>ROUND(I212*H212,2)</f>
        <v>0</v>
      </c>
      <c r="BL212" s="19" t="s">
        <v>116</v>
      </c>
      <c r="BM212" s="210" t="s">
        <v>274</v>
      </c>
    </row>
    <row r="213" s="2" customFormat="1">
      <c r="A213" s="40"/>
      <c r="B213" s="41"/>
      <c r="C213" s="42"/>
      <c r="D213" s="212" t="s">
        <v>118</v>
      </c>
      <c r="E213" s="42"/>
      <c r="F213" s="213" t="s">
        <v>275</v>
      </c>
      <c r="G213" s="42"/>
      <c r="H213" s="42"/>
      <c r="I213" s="214"/>
      <c r="J213" s="42"/>
      <c r="K213" s="42"/>
      <c r="L213" s="46"/>
      <c r="M213" s="215"/>
      <c r="N213" s="216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118</v>
      </c>
      <c r="AU213" s="19" t="s">
        <v>79</v>
      </c>
    </row>
    <row r="214" s="2" customFormat="1" ht="24.15" customHeight="1">
      <c r="A214" s="40"/>
      <c r="B214" s="41"/>
      <c r="C214" s="199" t="s">
        <v>276</v>
      </c>
      <c r="D214" s="199" t="s">
        <v>111</v>
      </c>
      <c r="E214" s="200" t="s">
        <v>277</v>
      </c>
      <c r="F214" s="201" t="s">
        <v>278</v>
      </c>
      <c r="G214" s="202" t="s">
        <v>114</v>
      </c>
      <c r="H214" s="203">
        <v>33.850000000000001</v>
      </c>
      <c r="I214" s="204"/>
      <c r="J214" s="205">
        <f>ROUND(I214*H214,2)</f>
        <v>0</v>
      </c>
      <c r="K214" s="201" t="s">
        <v>115</v>
      </c>
      <c r="L214" s="46"/>
      <c r="M214" s="206" t="s">
        <v>19</v>
      </c>
      <c r="N214" s="207" t="s">
        <v>43</v>
      </c>
      <c r="O214" s="86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0" t="s">
        <v>116</v>
      </c>
      <c r="AT214" s="210" t="s">
        <v>111</v>
      </c>
      <c r="AU214" s="210" t="s">
        <v>79</v>
      </c>
      <c r="AY214" s="19" t="s">
        <v>109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9" t="s">
        <v>77</v>
      </c>
      <c r="BK214" s="211">
        <f>ROUND(I214*H214,2)</f>
        <v>0</v>
      </c>
      <c r="BL214" s="19" t="s">
        <v>116</v>
      </c>
      <c r="BM214" s="210" t="s">
        <v>279</v>
      </c>
    </row>
    <row r="215" s="2" customFormat="1">
      <c r="A215" s="40"/>
      <c r="B215" s="41"/>
      <c r="C215" s="42"/>
      <c r="D215" s="212" t="s">
        <v>118</v>
      </c>
      <c r="E215" s="42"/>
      <c r="F215" s="213" t="s">
        <v>280</v>
      </c>
      <c r="G215" s="42"/>
      <c r="H215" s="42"/>
      <c r="I215" s="214"/>
      <c r="J215" s="42"/>
      <c r="K215" s="42"/>
      <c r="L215" s="46"/>
      <c r="M215" s="215"/>
      <c r="N215" s="21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118</v>
      </c>
      <c r="AU215" s="19" t="s">
        <v>79</v>
      </c>
    </row>
    <row r="216" s="2" customFormat="1" ht="16.5" customHeight="1">
      <c r="A216" s="40"/>
      <c r="B216" s="41"/>
      <c r="C216" s="199" t="s">
        <v>281</v>
      </c>
      <c r="D216" s="199" t="s">
        <v>111</v>
      </c>
      <c r="E216" s="200" t="s">
        <v>282</v>
      </c>
      <c r="F216" s="201" t="s">
        <v>283</v>
      </c>
      <c r="G216" s="202" t="s">
        <v>114</v>
      </c>
      <c r="H216" s="203">
        <v>6.4400000000000004</v>
      </c>
      <c r="I216" s="204"/>
      <c r="J216" s="205">
        <f>ROUND(I216*H216,2)</f>
        <v>0</v>
      </c>
      <c r="K216" s="201" t="s">
        <v>115</v>
      </c>
      <c r="L216" s="46"/>
      <c r="M216" s="206" t="s">
        <v>19</v>
      </c>
      <c r="N216" s="207" t="s">
        <v>43</v>
      </c>
      <c r="O216" s="86"/>
      <c r="P216" s="208">
        <f>O216*H216</f>
        <v>0</v>
      </c>
      <c r="Q216" s="208">
        <v>0.00149</v>
      </c>
      <c r="R216" s="208">
        <f>Q216*H216</f>
        <v>0.009595600000000001</v>
      </c>
      <c r="S216" s="208">
        <v>0</v>
      </c>
      <c r="T216" s="209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0" t="s">
        <v>116</v>
      </c>
      <c r="AT216" s="210" t="s">
        <v>111</v>
      </c>
      <c r="AU216" s="210" t="s">
        <v>79</v>
      </c>
      <c r="AY216" s="19" t="s">
        <v>109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9" t="s">
        <v>77</v>
      </c>
      <c r="BK216" s="211">
        <f>ROUND(I216*H216,2)</f>
        <v>0</v>
      </c>
      <c r="BL216" s="19" t="s">
        <v>116</v>
      </c>
      <c r="BM216" s="210" t="s">
        <v>284</v>
      </c>
    </row>
    <row r="217" s="2" customFormat="1">
      <c r="A217" s="40"/>
      <c r="B217" s="41"/>
      <c r="C217" s="42"/>
      <c r="D217" s="212" t="s">
        <v>118</v>
      </c>
      <c r="E217" s="42"/>
      <c r="F217" s="213" t="s">
        <v>285</v>
      </c>
      <c r="G217" s="42"/>
      <c r="H217" s="42"/>
      <c r="I217" s="214"/>
      <c r="J217" s="42"/>
      <c r="K217" s="42"/>
      <c r="L217" s="46"/>
      <c r="M217" s="215"/>
      <c r="N217" s="21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118</v>
      </c>
      <c r="AU217" s="19" t="s">
        <v>79</v>
      </c>
    </row>
    <row r="218" s="2" customFormat="1">
      <c r="A218" s="40"/>
      <c r="B218" s="41"/>
      <c r="C218" s="42"/>
      <c r="D218" s="217" t="s">
        <v>120</v>
      </c>
      <c r="E218" s="42"/>
      <c r="F218" s="218" t="s">
        <v>286</v>
      </c>
      <c r="G218" s="42"/>
      <c r="H218" s="42"/>
      <c r="I218" s="214"/>
      <c r="J218" s="42"/>
      <c r="K218" s="42"/>
      <c r="L218" s="46"/>
      <c r="M218" s="215"/>
      <c r="N218" s="216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120</v>
      </c>
      <c r="AU218" s="19" t="s">
        <v>79</v>
      </c>
    </row>
    <row r="219" s="13" customFormat="1">
      <c r="A219" s="13"/>
      <c r="B219" s="219"/>
      <c r="C219" s="220"/>
      <c r="D219" s="217" t="s">
        <v>124</v>
      </c>
      <c r="E219" s="221" t="s">
        <v>19</v>
      </c>
      <c r="F219" s="222" t="s">
        <v>287</v>
      </c>
      <c r="G219" s="220"/>
      <c r="H219" s="223">
        <v>6.4400000000000004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9" t="s">
        <v>124</v>
      </c>
      <c r="AU219" s="229" t="s">
        <v>79</v>
      </c>
      <c r="AV219" s="13" t="s">
        <v>79</v>
      </c>
      <c r="AW219" s="13" t="s">
        <v>33</v>
      </c>
      <c r="AX219" s="13" t="s">
        <v>72</v>
      </c>
      <c r="AY219" s="229" t="s">
        <v>109</v>
      </c>
    </row>
    <row r="220" s="14" customFormat="1">
      <c r="A220" s="14"/>
      <c r="B220" s="230"/>
      <c r="C220" s="231"/>
      <c r="D220" s="217" t="s">
        <v>124</v>
      </c>
      <c r="E220" s="232" t="s">
        <v>19</v>
      </c>
      <c r="F220" s="233" t="s">
        <v>126</v>
      </c>
      <c r="G220" s="231"/>
      <c r="H220" s="234">
        <v>6.4400000000000004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124</v>
      </c>
      <c r="AU220" s="240" t="s">
        <v>79</v>
      </c>
      <c r="AV220" s="14" t="s">
        <v>116</v>
      </c>
      <c r="AW220" s="14" t="s">
        <v>33</v>
      </c>
      <c r="AX220" s="14" t="s">
        <v>77</v>
      </c>
      <c r="AY220" s="240" t="s">
        <v>109</v>
      </c>
    </row>
    <row r="221" s="2" customFormat="1" ht="24.15" customHeight="1">
      <c r="A221" s="40"/>
      <c r="B221" s="41"/>
      <c r="C221" s="199" t="s">
        <v>288</v>
      </c>
      <c r="D221" s="199" t="s">
        <v>111</v>
      </c>
      <c r="E221" s="200" t="s">
        <v>289</v>
      </c>
      <c r="F221" s="201" t="s">
        <v>290</v>
      </c>
      <c r="G221" s="202" t="s">
        <v>114</v>
      </c>
      <c r="H221" s="203">
        <v>6.4400000000000004</v>
      </c>
      <c r="I221" s="204"/>
      <c r="J221" s="205">
        <f>ROUND(I221*H221,2)</f>
        <v>0</v>
      </c>
      <c r="K221" s="201" t="s">
        <v>115</v>
      </c>
      <c r="L221" s="46"/>
      <c r="M221" s="206" t="s">
        <v>19</v>
      </c>
      <c r="N221" s="207" t="s">
        <v>43</v>
      </c>
      <c r="O221" s="86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0" t="s">
        <v>116</v>
      </c>
      <c r="AT221" s="210" t="s">
        <v>111</v>
      </c>
      <c r="AU221" s="210" t="s">
        <v>79</v>
      </c>
      <c r="AY221" s="19" t="s">
        <v>109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9" t="s">
        <v>77</v>
      </c>
      <c r="BK221" s="211">
        <f>ROUND(I221*H221,2)</f>
        <v>0</v>
      </c>
      <c r="BL221" s="19" t="s">
        <v>116</v>
      </c>
      <c r="BM221" s="210" t="s">
        <v>291</v>
      </c>
    </row>
    <row r="222" s="2" customFormat="1">
      <c r="A222" s="40"/>
      <c r="B222" s="41"/>
      <c r="C222" s="42"/>
      <c r="D222" s="212" t="s">
        <v>118</v>
      </c>
      <c r="E222" s="42"/>
      <c r="F222" s="213" t="s">
        <v>292</v>
      </c>
      <c r="G222" s="42"/>
      <c r="H222" s="42"/>
      <c r="I222" s="214"/>
      <c r="J222" s="42"/>
      <c r="K222" s="42"/>
      <c r="L222" s="46"/>
      <c r="M222" s="215"/>
      <c r="N222" s="216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118</v>
      </c>
      <c r="AU222" s="19" t="s">
        <v>79</v>
      </c>
    </row>
    <row r="223" s="2" customFormat="1" ht="21.75" customHeight="1">
      <c r="A223" s="40"/>
      <c r="B223" s="41"/>
      <c r="C223" s="199" t="s">
        <v>293</v>
      </c>
      <c r="D223" s="199" t="s">
        <v>111</v>
      </c>
      <c r="E223" s="200" t="s">
        <v>294</v>
      </c>
      <c r="F223" s="201" t="s">
        <v>295</v>
      </c>
      <c r="G223" s="202" t="s">
        <v>217</v>
      </c>
      <c r="H223" s="203">
        <v>4.3120000000000003</v>
      </c>
      <c r="I223" s="204"/>
      <c r="J223" s="205">
        <f>ROUND(I223*H223,2)</f>
        <v>0</v>
      </c>
      <c r="K223" s="201" t="s">
        <v>115</v>
      </c>
      <c r="L223" s="46"/>
      <c r="M223" s="206" t="s">
        <v>19</v>
      </c>
      <c r="N223" s="207" t="s">
        <v>43</v>
      </c>
      <c r="O223" s="86"/>
      <c r="P223" s="208">
        <f>O223*H223</f>
        <v>0</v>
      </c>
      <c r="Q223" s="208">
        <v>0.0013600000000000001</v>
      </c>
      <c r="R223" s="208">
        <f>Q223*H223</f>
        <v>0.005864320000000001</v>
      </c>
      <c r="S223" s="208">
        <v>0</v>
      </c>
      <c r="T223" s="209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0" t="s">
        <v>116</v>
      </c>
      <c r="AT223" s="210" t="s">
        <v>111</v>
      </c>
      <c r="AU223" s="210" t="s">
        <v>79</v>
      </c>
      <c r="AY223" s="19" t="s">
        <v>109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9" t="s">
        <v>77</v>
      </c>
      <c r="BK223" s="211">
        <f>ROUND(I223*H223,2)</f>
        <v>0</v>
      </c>
      <c r="BL223" s="19" t="s">
        <v>116</v>
      </c>
      <c r="BM223" s="210" t="s">
        <v>296</v>
      </c>
    </row>
    <row r="224" s="2" customFormat="1">
      <c r="A224" s="40"/>
      <c r="B224" s="41"/>
      <c r="C224" s="42"/>
      <c r="D224" s="212" t="s">
        <v>118</v>
      </c>
      <c r="E224" s="42"/>
      <c r="F224" s="213" t="s">
        <v>297</v>
      </c>
      <c r="G224" s="42"/>
      <c r="H224" s="42"/>
      <c r="I224" s="214"/>
      <c r="J224" s="42"/>
      <c r="K224" s="42"/>
      <c r="L224" s="46"/>
      <c r="M224" s="215"/>
      <c r="N224" s="216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118</v>
      </c>
      <c r="AU224" s="19" t="s">
        <v>79</v>
      </c>
    </row>
    <row r="225" s="2" customFormat="1">
      <c r="A225" s="40"/>
      <c r="B225" s="41"/>
      <c r="C225" s="42"/>
      <c r="D225" s="217" t="s">
        <v>120</v>
      </c>
      <c r="E225" s="42"/>
      <c r="F225" s="218" t="s">
        <v>298</v>
      </c>
      <c r="G225" s="42"/>
      <c r="H225" s="42"/>
      <c r="I225" s="214"/>
      <c r="J225" s="42"/>
      <c r="K225" s="42"/>
      <c r="L225" s="46"/>
      <c r="M225" s="215"/>
      <c r="N225" s="216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120</v>
      </c>
      <c r="AU225" s="19" t="s">
        <v>79</v>
      </c>
    </row>
    <row r="226" s="13" customFormat="1">
      <c r="A226" s="13"/>
      <c r="B226" s="219"/>
      <c r="C226" s="220"/>
      <c r="D226" s="217" t="s">
        <v>124</v>
      </c>
      <c r="E226" s="221" t="s">
        <v>19</v>
      </c>
      <c r="F226" s="222" t="s">
        <v>299</v>
      </c>
      <c r="G226" s="220"/>
      <c r="H226" s="223">
        <v>4.3120000000000003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9" t="s">
        <v>124</v>
      </c>
      <c r="AU226" s="229" t="s">
        <v>79</v>
      </c>
      <c r="AV226" s="13" t="s">
        <v>79</v>
      </c>
      <c r="AW226" s="13" t="s">
        <v>33</v>
      </c>
      <c r="AX226" s="13" t="s">
        <v>77</v>
      </c>
      <c r="AY226" s="229" t="s">
        <v>109</v>
      </c>
    </row>
    <row r="227" s="2" customFormat="1" ht="24.15" customHeight="1">
      <c r="A227" s="40"/>
      <c r="B227" s="41"/>
      <c r="C227" s="199" t="s">
        <v>300</v>
      </c>
      <c r="D227" s="199" t="s">
        <v>111</v>
      </c>
      <c r="E227" s="200" t="s">
        <v>301</v>
      </c>
      <c r="F227" s="201" t="s">
        <v>302</v>
      </c>
      <c r="G227" s="202" t="s">
        <v>217</v>
      </c>
      <c r="H227" s="203">
        <v>4.3120000000000003</v>
      </c>
      <c r="I227" s="204"/>
      <c r="J227" s="205">
        <f>ROUND(I227*H227,2)</f>
        <v>0</v>
      </c>
      <c r="K227" s="201" t="s">
        <v>115</v>
      </c>
      <c r="L227" s="46"/>
      <c r="M227" s="206" t="s">
        <v>19</v>
      </c>
      <c r="N227" s="207" t="s">
        <v>43</v>
      </c>
      <c r="O227" s="86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9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0" t="s">
        <v>116</v>
      </c>
      <c r="AT227" s="210" t="s">
        <v>111</v>
      </c>
      <c r="AU227" s="210" t="s">
        <v>79</v>
      </c>
      <c r="AY227" s="19" t="s">
        <v>109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9" t="s">
        <v>77</v>
      </c>
      <c r="BK227" s="211">
        <f>ROUND(I227*H227,2)</f>
        <v>0</v>
      </c>
      <c r="BL227" s="19" t="s">
        <v>116</v>
      </c>
      <c r="BM227" s="210" t="s">
        <v>303</v>
      </c>
    </row>
    <row r="228" s="2" customFormat="1">
      <c r="A228" s="40"/>
      <c r="B228" s="41"/>
      <c r="C228" s="42"/>
      <c r="D228" s="212" t="s">
        <v>118</v>
      </c>
      <c r="E228" s="42"/>
      <c r="F228" s="213" t="s">
        <v>304</v>
      </c>
      <c r="G228" s="42"/>
      <c r="H228" s="42"/>
      <c r="I228" s="214"/>
      <c r="J228" s="42"/>
      <c r="K228" s="42"/>
      <c r="L228" s="46"/>
      <c r="M228" s="215"/>
      <c r="N228" s="216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118</v>
      </c>
      <c r="AU228" s="19" t="s">
        <v>79</v>
      </c>
    </row>
    <row r="229" s="2" customFormat="1" ht="37.8" customHeight="1">
      <c r="A229" s="40"/>
      <c r="B229" s="41"/>
      <c r="C229" s="199" t="s">
        <v>305</v>
      </c>
      <c r="D229" s="199" t="s">
        <v>111</v>
      </c>
      <c r="E229" s="200" t="s">
        <v>306</v>
      </c>
      <c r="F229" s="201" t="s">
        <v>307</v>
      </c>
      <c r="G229" s="202" t="s">
        <v>217</v>
      </c>
      <c r="H229" s="203">
        <v>397.88999999999999</v>
      </c>
      <c r="I229" s="204"/>
      <c r="J229" s="205">
        <f>ROUND(I229*H229,2)</f>
        <v>0</v>
      </c>
      <c r="K229" s="201" t="s">
        <v>115</v>
      </c>
      <c r="L229" s="46"/>
      <c r="M229" s="206" t="s">
        <v>19</v>
      </c>
      <c r="N229" s="207" t="s">
        <v>43</v>
      </c>
      <c r="O229" s="86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9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0" t="s">
        <v>116</v>
      </c>
      <c r="AT229" s="210" t="s">
        <v>111</v>
      </c>
      <c r="AU229" s="210" t="s">
        <v>79</v>
      </c>
      <c r="AY229" s="19" t="s">
        <v>109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9" t="s">
        <v>77</v>
      </c>
      <c r="BK229" s="211">
        <f>ROUND(I229*H229,2)</f>
        <v>0</v>
      </c>
      <c r="BL229" s="19" t="s">
        <v>116</v>
      </c>
      <c r="BM229" s="210" t="s">
        <v>308</v>
      </c>
    </row>
    <row r="230" s="2" customFormat="1">
      <c r="A230" s="40"/>
      <c r="B230" s="41"/>
      <c r="C230" s="42"/>
      <c r="D230" s="212" t="s">
        <v>118</v>
      </c>
      <c r="E230" s="42"/>
      <c r="F230" s="213" t="s">
        <v>309</v>
      </c>
      <c r="G230" s="42"/>
      <c r="H230" s="42"/>
      <c r="I230" s="214"/>
      <c r="J230" s="42"/>
      <c r="K230" s="42"/>
      <c r="L230" s="46"/>
      <c r="M230" s="215"/>
      <c r="N230" s="216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118</v>
      </c>
      <c r="AU230" s="19" t="s">
        <v>79</v>
      </c>
    </row>
    <row r="231" s="13" customFormat="1">
      <c r="A231" s="13"/>
      <c r="B231" s="219"/>
      <c r="C231" s="220"/>
      <c r="D231" s="217" t="s">
        <v>124</v>
      </c>
      <c r="E231" s="221" t="s">
        <v>19</v>
      </c>
      <c r="F231" s="222" t="s">
        <v>310</v>
      </c>
      <c r="G231" s="220"/>
      <c r="H231" s="223">
        <v>170.678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124</v>
      </c>
      <c r="AU231" s="229" t="s">
        <v>79</v>
      </c>
      <c r="AV231" s="13" t="s">
        <v>79</v>
      </c>
      <c r="AW231" s="13" t="s">
        <v>33</v>
      </c>
      <c r="AX231" s="13" t="s">
        <v>72</v>
      </c>
      <c r="AY231" s="229" t="s">
        <v>109</v>
      </c>
    </row>
    <row r="232" s="15" customFormat="1">
      <c r="A232" s="15"/>
      <c r="B232" s="241"/>
      <c r="C232" s="242"/>
      <c r="D232" s="217" t="s">
        <v>124</v>
      </c>
      <c r="E232" s="243" t="s">
        <v>19</v>
      </c>
      <c r="F232" s="244" t="s">
        <v>311</v>
      </c>
      <c r="G232" s="242"/>
      <c r="H232" s="245">
        <v>170.678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1" t="s">
        <v>124</v>
      </c>
      <c r="AU232" s="251" t="s">
        <v>79</v>
      </c>
      <c r="AV232" s="15" t="s">
        <v>132</v>
      </c>
      <c r="AW232" s="15" t="s">
        <v>33</v>
      </c>
      <c r="AX232" s="15" t="s">
        <v>72</v>
      </c>
      <c r="AY232" s="251" t="s">
        <v>109</v>
      </c>
    </row>
    <row r="233" s="13" customFormat="1">
      <c r="A233" s="13"/>
      <c r="B233" s="219"/>
      <c r="C233" s="220"/>
      <c r="D233" s="217" t="s">
        <v>124</v>
      </c>
      <c r="E233" s="221" t="s">
        <v>19</v>
      </c>
      <c r="F233" s="222" t="s">
        <v>312</v>
      </c>
      <c r="G233" s="220"/>
      <c r="H233" s="223">
        <v>73.593000000000004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9" t="s">
        <v>124</v>
      </c>
      <c r="AU233" s="229" t="s">
        <v>79</v>
      </c>
      <c r="AV233" s="13" t="s">
        <v>79</v>
      </c>
      <c r="AW233" s="13" t="s">
        <v>33</v>
      </c>
      <c r="AX233" s="13" t="s">
        <v>72</v>
      </c>
      <c r="AY233" s="229" t="s">
        <v>109</v>
      </c>
    </row>
    <row r="234" s="13" customFormat="1">
      <c r="A234" s="13"/>
      <c r="B234" s="219"/>
      <c r="C234" s="220"/>
      <c r="D234" s="217" t="s">
        <v>124</v>
      </c>
      <c r="E234" s="221" t="s">
        <v>19</v>
      </c>
      <c r="F234" s="222" t="s">
        <v>313</v>
      </c>
      <c r="G234" s="220"/>
      <c r="H234" s="223">
        <v>16.097000000000001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124</v>
      </c>
      <c r="AU234" s="229" t="s">
        <v>79</v>
      </c>
      <c r="AV234" s="13" t="s">
        <v>79</v>
      </c>
      <c r="AW234" s="13" t="s">
        <v>33</v>
      </c>
      <c r="AX234" s="13" t="s">
        <v>72</v>
      </c>
      <c r="AY234" s="229" t="s">
        <v>109</v>
      </c>
    </row>
    <row r="235" s="13" customFormat="1">
      <c r="A235" s="13"/>
      <c r="B235" s="219"/>
      <c r="C235" s="220"/>
      <c r="D235" s="217" t="s">
        <v>124</v>
      </c>
      <c r="E235" s="221" t="s">
        <v>19</v>
      </c>
      <c r="F235" s="222" t="s">
        <v>314</v>
      </c>
      <c r="G235" s="220"/>
      <c r="H235" s="223">
        <v>23.916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124</v>
      </c>
      <c r="AU235" s="229" t="s">
        <v>79</v>
      </c>
      <c r="AV235" s="13" t="s">
        <v>79</v>
      </c>
      <c r="AW235" s="13" t="s">
        <v>33</v>
      </c>
      <c r="AX235" s="13" t="s">
        <v>72</v>
      </c>
      <c r="AY235" s="229" t="s">
        <v>109</v>
      </c>
    </row>
    <row r="236" s="15" customFormat="1">
      <c r="A236" s="15"/>
      <c r="B236" s="241"/>
      <c r="C236" s="242"/>
      <c r="D236" s="217" t="s">
        <v>124</v>
      </c>
      <c r="E236" s="243" t="s">
        <v>19</v>
      </c>
      <c r="F236" s="244" t="s">
        <v>315</v>
      </c>
      <c r="G236" s="242"/>
      <c r="H236" s="245">
        <v>113.606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1" t="s">
        <v>124</v>
      </c>
      <c r="AU236" s="251" t="s">
        <v>79</v>
      </c>
      <c r="AV236" s="15" t="s">
        <v>132</v>
      </c>
      <c r="AW236" s="15" t="s">
        <v>33</v>
      </c>
      <c r="AX236" s="15" t="s">
        <v>72</v>
      </c>
      <c r="AY236" s="251" t="s">
        <v>109</v>
      </c>
    </row>
    <row r="237" s="13" customFormat="1">
      <c r="A237" s="13"/>
      <c r="B237" s="219"/>
      <c r="C237" s="220"/>
      <c r="D237" s="217" t="s">
        <v>124</v>
      </c>
      <c r="E237" s="221" t="s">
        <v>19</v>
      </c>
      <c r="F237" s="222" t="s">
        <v>316</v>
      </c>
      <c r="G237" s="220"/>
      <c r="H237" s="223">
        <v>113.606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9" t="s">
        <v>124</v>
      </c>
      <c r="AU237" s="229" t="s">
        <v>79</v>
      </c>
      <c r="AV237" s="13" t="s">
        <v>79</v>
      </c>
      <c r="AW237" s="13" t="s">
        <v>33</v>
      </c>
      <c r="AX237" s="13" t="s">
        <v>72</v>
      </c>
      <c r="AY237" s="229" t="s">
        <v>109</v>
      </c>
    </row>
    <row r="238" s="14" customFormat="1">
      <c r="A238" s="14"/>
      <c r="B238" s="230"/>
      <c r="C238" s="231"/>
      <c r="D238" s="217" t="s">
        <v>124</v>
      </c>
      <c r="E238" s="232" t="s">
        <v>19</v>
      </c>
      <c r="F238" s="233" t="s">
        <v>126</v>
      </c>
      <c r="G238" s="231"/>
      <c r="H238" s="234">
        <v>397.88999999999999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124</v>
      </c>
      <c r="AU238" s="240" t="s">
        <v>79</v>
      </c>
      <c r="AV238" s="14" t="s">
        <v>116</v>
      </c>
      <c r="AW238" s="14" t="s">
        <v>33</v>
      </c>
      <c r="AX238" s="14" t="s">
        <v>77</v>
      </c>
      <c r="AY238" s="240" t="s">
        <v>109</v>
      </c>
    </row>
    <row r="239" s="2" customFormat="1" ht="24.15" customHeight="1">
      <c r="A239" s="40"/>
      <c r="B239" s="41"/>
      <c r="C239" s="199" t="s">
        <v>317</v>
      </c>
      <c r="D239" s="199" t="s">
        <v>111</v>
      </c>
      <c r="E239" s="200" t="s">
        <v>318</v>
      </c>
      <c r="F239" s="201" t="s">
        <v>319</v>
      </c>
      <c r="G239" s="202" t="s">
        <v>217</v>
      </c>
      <c r="H239" s="203">
        <v>113.606</v>
      </c>
      <c r="I239" s="204"/>
      <c r="J239" s="205">
        <f>ROUND(I239*H239,2)</f>
        <v>0</v>
      </c>
      <c r="K239" s="201" t="s">
        <v>115</v>
      </c>
      <c r="L239" s="46"/>
      <c r="M239" s="206" t="s">
        <v>19</v>
      </c>
      <c r="N239" s="207" t="s">
        <v>43</v>
      </c>
      <c r="O239" s="86"/>
      <c r="P239" s="208">
        <f>O239*H239</f>
        <v>0</v>
      </c>
      <c r="Q239" s="208">
        <v>0</v>
      </c>
      <c r="R239" s="208">
        <f>Q239*H239</f>
        <v>0</v>
      </c>
      <c r="S239" s="208">
        <v>0</v>
      </c>
      <c r="T239" s="209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0" t="s">
        <v>116</v>
      </c>
      <c r="AT239" s="210" t="s">
        <v>111</v>
      </c>
      <c r="AU239" s="210" t="s">
        <v>79</v>
      </c>
      <c r="AY239" s="19" t="s">
        <v>109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9" t="s">
        <v>77</v>
      </c>
      <c r="BK239" s="211">
        <f>ROUND(I239*H239,2)</f>
        <v>0</v>
      </c>
      <c r="BL239" s="19" t="s">
        <v>116</v>
      </c>
      <c r="BM239" s="210" t="s">
        <v>320</v>
      </c>
    </row>
    <row r="240" s="2" customFormat="1">
      <c r="A240" s="40"/>
      <c r="B240" s="41"/>
      <c r="C240" s="42"/>
      <c r="D240" s="212" t="s">
        <v>118</v>
      </c>
      <c r="E240" s="42"/>
      <c r="F240" s="213" t="s">
        <v>321</v>
      </c>
      <c r="G240" s="42"/>
      <c r="H240" s="42"/>
      <c r="I240" s="214"/>
      <c r="J240" s="42"/>
      <c r="K240" s="42"/>
      <c r="L240" s="46"/>
      <c r="M240" s="215"/>
      <c r="N240" s="216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118</v>
      </c>
      <c r="AU240" s="19" t="s">
        <v>79</v>
      </c>
    </row>
    <row r="241" s="13" customFormat="1">
      <c r="A241" s="13"/>
      <c r="B241" s="219"/>
      <c r="C241" s="220"/>
      <c r="D241" s="217" t="s">
        <v>124</v>
      </c>
      <c r="E241" s="221" t="s">
        <v>19</v>
      </c>
      <c r="F241" s="222" t="s">
        <v>322</v>
      </c>
      <c r="G241" s="220"/>
      <c r="H241" s="223">
        <v>113.606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9" t="s">
        <v>124</v>
      </c>
      <c r="AU241" s="229" t="s">
        <v>79</v>
      </c>
      <c r="AV241" s="13" t="s">
        <v>79</v>
      </c>
      <c r="AW241" s="13" t="s">
        <v>33</v>
      </c>
      <c r="AX241" s="13" t="s">
        <v>77</v>
      </c>
      <c r="AY241" s="229" t="s">
        <v>109</v>
      </c>
    </row>
    <row r="242" s="2" customFormat="1" ht="24.15" customHeight="1">
      <c r="A242" s="40"/>
      <c r="B242" s="41"/>
      <c r="C242" s="199" t="s">
        <v>323</v>
      </c>
      <c r="D242" s="199" t="s">
        <v>111</v>
      </c>
      <c r="E242" s="200" t="s">
        <v>324</v>
      </c>
      <c r="F242" s="201" t="s">
        <v>325</v>
      </c>
      <c r="G242" s="202" t="s">
        <v>217</v>
      </c>
      <c r="H242" s="203">
        <v>284.28399999999999</v>
      </c>
      <c r="I242" s="204"/>
      <c r="J242" s="205">
        <f>ROUND(I242*H242,2)</f>
        <v>0</v>
      </c>
      <c r="K242" s="201" t="s">
        <v>115</v>
      </c>
      <c r="L242" s="46"/>
      <c r="M242" s="206" t="s">
        <v>19</v>
      </c>
      <c r="N242" s="207" t="s">
        <v>43</v>
      </c>
      <c r="O242" s="86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9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0" t="s">
        <v>116</v>
      </c>
      <c r="AT242" s="210" t="s">
        <v>111</v>
      </c>
      <c r="AU242" s="210" t="s">
        <v>79</v>
      </c>
      <c r="AY242" s="19" t="s">
        <v>109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9" t="s">
        <v>77</v>
      </c>
      <c r="BK242" s="211">
        <f>ROUND(I242*H242,2)</f>
        <v>0</v>
      </c>
      <c r="BL242" s="19" t="s">
        <v>116</v>
      </c>
      <c r="BM242" s="210" t="s">
        <v>326</v>
      </c>
    </row>
    <row r="243" s="2" customFormat="1">
      <c r="A243" s="40"/>
      <c r="B243" s="41"/>
      <c r="C243" s="42"/>
      <c r="D243" s="212" t="s">
        <v>118</v>
      </c>
      <c r="E243" s="42"/>
      <c r="F243" s="213" t="s">
        <v>327</v>
      </c>
      <c r="G243" s="42"/>
      <c r="H243" s="42"/>
      <c r="I243" s="214"/>
      <c r="J243" s="42"/>
      <c r="K243" s="42"/>
      <c r="L243" s="46"/>
      <c r="M243" s="215"/>
      <c r="N243" s="216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118</v>
      </c>
      <c r="AU243" s="19" t="s">
        <v>79</v>
      </c>
    </row>
    <row r="244" s="2" customFormat="1">
      <c r="A244" s="40"/>
      <c r="B244" s="41"/>
      <c r="C244" s="42"/>
      <c r="D244" s="217" t="s">
        <v>120</v>
      </c>
      <c r="E244" s="42"/>
      <c r="F244" s="218" t="s">
        <v>328</v>
      </c>
      <c r="G244" s="42"/>
      <c r="H244" s="42"/>
      <c r="I244" s="214"/>
      <c r="J244" s="42"/>
      <c r="K244" s="42"/>
      <c r="L244" s="46"/>
      <c r="M244" s="215"/>
      <c r="N244" s="216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120</v>
      </c>
      <c r="AU244" s="19" t="s">
        <v>79</v>
      </c>
    </row>
    <row r="245" s="13" customFormat="1">
      <c r="A245" s="13"/>
      <c r="B245" s="219"/>
      <c r="C245" s="220"/>
      <c r="D245" s="217" t="s">
        <v>124</v>
      </c>
      <c r="E245" s="221" t="s">
        <v>19</v>
      </c>
      <c r="F245" s="222" t="s">
        <v>329</v>
      </c>
      <c r="G245" s="220"/>
      <c r="H245" s="223">
        <v>113.606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124</v>
      </c>
      <c r="AU245" s="229" t="s">
        <v>79</v>
      </c>
      <c r="AV245" s="13" t="s">
        <v>79</v>
      </c>
      <c r="AW245" s="13" t="s">
        <v>33</v>
      </c>
      <c r="AX245" s="13" t="s">
        <v>72</v>
      </c>
      <c r="AY245" s="229" t="s">
        <v>109</v>
      </c>
    </row>
    <row r="246" s="13" customFormat="1">
      <c r="A246" s="13"/>
      <c r="B246" s="219"/>
      <c r="C246" s="220"/>
      <c r="D246" s="217" t="s">
        <v>124</v>
      </c>
      <c r="E246" s="221" t="s">
        <v>19</v>
      </c>
      <c r="F246" s="222" t="s">
        <v>330</v>
      </c>
      <c r="G246" s="220"/>
      <c r="H246" s="223">
        <v>170.678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9" t="s">
        <v>124</v>
      </c>
      <c r="AU246" s="229" t="s">
        <v>79</v>
      </c>
      <c r="AV246" s="13" t="s">
        <v>79</v>
      </c>
      <c r="AW246" s="13" t="s">
        <v>33</v>
      </c>
      <c r="AX246" s="13" t="s">
        <v>72</v>
      </c>
      <c r="AY246" s="229" t="s">
        <v>109</v>
      </c>
    </row>
    <row r="247" s="14" customFormat="1">
      <c r="A247" s="14"/>
      <c r="B247" s="230"/>
      <c r="C247" s="231"/>
      <c r="D247" s="217" t="s">
        <v>124</v>
      </c>
      <c r="E247" s="232" t="s">
        <v>19</v>
      </c>
      <c r="F247" s="233" t="s">
        <v>126</v>
      </c>
      <c r="G247" s="231"/>
      <c r="H247" s="234">
        <v>284.28399999999999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124</v>
      </c>
      <c r="AU247" s="240" t="s">
        <v>79</v>
      </c>
      <c r="AV247" s="14" t="s">
        <v>116</v>
      </c>
      <c r="AW247" s="14" t="s">
        <v>33</v>
      </c>
      <c r="AX247" s="14" t="s">
        <v>77</v>
      </c>
      <c r="AY247" s="240" t="s">
        <v>109</v>
      </c>
    </row>
    <row r="248" s="2" customFormat="1" ht="24.15" customHeight="1">
      <c r="A248" s="40"/>
      <c r="B248" s="41"/>
      <c r="C248" s="199" t="s">
        <v>331</v>
      </c>
      <c r="D248" s="199" t="s">
        <v>111</v>
      </c>
      <c r="E248" s="200" t="s">
        <v>332</v>
      </c>
      <c r="F248" s="201" t="s">
        <v>333</v>
      </c>
      <c r="G248" s="202" t="s">
        <v>334</v>
      </c>
      <c r="H248" s="203">
        <v>511.71100000000001</v>
      </c>
      <c r="I248" s="204"/>
      <c r="J248" s="205">
        <f>ROUND(I248*H248,2)</f>
        <v>0</v>
      </c>
      <c r="K248" s="201" t="s">
        <v>115</v>
      </c>
      <c r="L248" s="46"/>
      <c r="M248" s="206" t="s">
        <v>19</v>
      </c>
      <c r="N248" s="207" t="s">
        <v>43</v>
      </c>
      <c r="O248" s="86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0" t="s">
        <v>116</v>
      </c>
      <c r="AT248" s="210" t="s">
        <v>111</v>
      </c>
      <c r="AU248" s="210" t="s">
        <v>79</v>
      </c>
      <c r="AY248" s="19" t="s">
        <v>109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9" t="s">
        <v>77</v>
      </c>
      <c r="BK248" s="211">
        <f>ROUND(I248*H248,2)</f>
        <v>0</v>
      </c>
      <c r="BL248" s="19" t="s">
        <v>116</v>
      </c>
      <c r="BM248" s="210" t="s">
        <v>335</v>
      </c>
    </row>
    <row r="249" s="2" customFormat="1">
      <c r="A249" s="40"/>
      <c r="B249" s="41"/>
      <c r="C249" s="42"/>
      <c r="D249" s="212" t="s">
        <v>118</v>
      </c>
      <c r="E249" s="42"/>
      <c r="F249" s="213" t="s">
        <v>336</v>
      </c>
      <c r="G249" s="42"/>
      <c r="H249" s="42"/>
      <c r="I249" s="214"/>
      <c r="J249" s="42"/>
      <c r="K249" s="42"/>
      <c r="L249" s="46"/>
      <c r="M249" s="215"/>
      <c r="N249" s="216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118</v>
      </c>
      <c r="AU249" s="19" t="s">
        <v>79</v>
      </c>
    </row>
    <row r="250" s="13" customFormat="1">
      <c r="A250" s="13"/>
      <c r="B250" s="219"/>
      <c r="C250" s="220"/>
      <c r="D250" s="217" t="s">
        <v>124</v>
      </c>
      <c r="E250" s="220"/>
      <c r="F250" s="222" t="s">
        <v>337</v>
      </c>
      <c r="G250" s="220"/>
      <c r="H250" s="223">
        <v>511.71100000000001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9" t="s">
        <v>124</v>
      </c>
      <c r="AU250" s="229" t="s">
        <v>79</v>
      </c>
      <c r="AV250" s="13" t="s">
        <v>79</v>
      </c>
      <c r="AW250" s="13" t="s">
        <v>4</v>
      </c>
      <c r="AX250" s="13" t="s">
        <v>77</v>
      </c>
      <c r="AY250" s="229" t="s">
        <v>109</v>
      </c>
    </row>
    <row r="251" s="2" customFormat="1" ht="24.15" customHeight="1">
      <c r="A251" s="40"/>
      <c r="B251" s="41"/>
      <c r="C251" s="199" t="s">
        <v>338</v>
      </c>
      <c r="D251" s="199" t="s">
        <v>111</v>
      </c>
      <c r="E251" s="200" t="s">
        <v>339</v>
      </c>
      <c r="F251" s="201" t="s">
        <v>340</v>
      </c>
      <c r="G251" s="202" t="s">
        <v>217</v>
      </c>
      <c r="H251" s="203">
        <v>317.572</v>
      </c>
      <c r="I251" s="204"/>
      <c r="J251" s="205">
        <f>ROUND(I251*H251,2)</f>
        <v>0</v>
      </c>
      <c r="K251" s="201" t="s">
        <v>115</v>
      </c>
      <c r="L251" s="46"/>
      <c r="M251" s="206" t="s">
        <v>19</v>
      </c>
      <c r="N251" s="207" t="s">
        <v>43</v>
      </c>
      <c r="O251" s="86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9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0" t="s">
        <v>116</v>
      </c>
      <c r="AT251" s="210" t="s">
        <v>111</v>
      </c>
      <c r="AU251" s="210" t="s">
        <v>79</v>
      </c>
      <c r="AY251" s="19" t="s">
        <v>109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9" t="s">
        <v>77</v>
      </c>
      <c r="BK251" s="211">
        <f>ROUND(I251*H251,2)</f>
        <v>0</v>
      </c>
      <c r="BL251" s="19" t="s">
        <v>116</v>
      </c>
      <c r="BM251" s="210" t="s">
        <v>341</v>
      </c>
    </row>
    <row r="252" s="2" customFormat="1">
      <c r="A252" s="40"/>
      <c r="B252" s="41"/>
      <c r="C252" s="42"/>
      <c r="D252" s="212" t="s">
        <v>118</v>
      </c>
      <c r="E252" s="42"/>
      <c r="F252" s="213" t="s">
        <v>342</v>
      </c>
      <c r="G252" s="42"/>
      <c r="H252" s="42"/>
      <c r="I252" s="214"/>
      <c r="J252" s="42"/>
      <c r="K252" s="42"/>
      <c r="L252" s="46"/>
      <c r="M252" s="215"/>
      <c r="N252" s="216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118</v>
      </c>
      <c r="AU252" s="19" t="s">
        <v>79</v>
      </c>
    </row>
    <row r="253" s="2" customFormat="1">
      <c r="A253" s="40"/>
      <c r="B253" s="41"/>
      <c r="C253" s="42"/>
      <c r="D253" s="217" t="s">
        <v>120</v>
      </c>
      <c r="E253" s="42"/>
      <c r="F253" s="218" t="s">
        <v>343</v>
      </c>
      <c r="G253" s="42"/>
      <c r="H253" s="42"/>
      <c r="I253" s="214"/>
      <c r="J253" s="42"/>
      <c r="K253" s="42"/>
      <c r="L253" s="46"/>
      <c r="M253" s="215"/>
      <c r="N253" s="216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120</v>
      </c>
      <c r="AU253" s="19" t="s">
        <v>79</v>
      </c>
    </row>
    <row r="254" s="13" customFormat="1">
      <c r="A254" s="13"/>
      <c r="B254" s="219"/>
      <c r="C254" s="220"/>
      <c r="D254" s="217" t="s">
        <v>124</v>
      </c>
      <c r="E254" s="221" t="s">
        <v>19</v>
      </c>
      <c r="F254" s="222" t="s">
        <v>344</v>
      </c>
      <c r="G254" s="220"/>
      <c r="H254" s="223">
        <v>488.25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9" t="s">
        <v>124</v>
      </c>
      <c r="AU254" s="229" t="s">
        <v>79</v>
      </c>
      <c r="AV254" s="13" t="s">
        <v>79</v>
      </c>
      <c r="AW254" s="13" t="s">
        <v>33</v>
      </c>
      <c r="AX254" s="13" t="s">
        <v>72</v>
      </c>
      <c r="AY254" s="229" t="s">
        <v>109</v>
      </c>
    </row>
    <row r="255" s="13" customFormat="1">
      <c r="A255" s="13"/>
      <c r="B255" s="219"/>
      <c r="C255" s="220"/>
      <c r="D255" s="217" t="s">
        <v>124</v>
      </c>
      <c r="E255" s="221" t="s">
        <v>19</v>
      </c>
      <c r="F255" s="222" t="s">
        <v>345</v>
      </c>
      <c r="G255" s="220"/>
      <c r="H255" s="223">
        <v>-170.678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9" t="s">
        <v>124</v>
      </c>
      <c r="AU255" s="229" t="s">
        <v>79</v>
      </c>
      <c r="AV255" s="13" t="s">
        <v>79</v>
      </c>
      <c r="AW255" s="13" t="s">
        <v>33</v>
      </c>
      <c r="AX255" s="13" t="s">
        <v>72</v>
      </c>
      <c r="AY255" s="229" t="s">
        <v>109</v>
      </c>
    </row>
    <row r="256" s="14" customFormat="1">
      <c r="A256" s="14"/>
      <c r="B256" s="230"/>
      <c r="C256" s="231"/>
      <c r="D256" s="217" t="s">
        <v>124</v>
      </c>
      <c r="E256" s="232" t="s">
        <v>19</v>
      </c>
      <c r="F256" s="233" t="s">
        <v>126</v>
      </c>
      <c r="G256" s="231"/>
      <c r="H256" s="234">
        <v>317.572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124</v>
      </c>
      <c r="AU256" s="240" t="s">
        <v>79</v>
      </c>
      <c r="AV256" s="14" t="s">
        <v>116</v>
      </c>
      <c r="AW256" s="14" t="s">
        <v>33</v>
      </c>
      <c r="AX256" s="14" t="s">
        <v>77</v>
      </c>
      <c r="AY256" s="240" t="s">
        <v>109</v>
      </c>
    </row>
    <row r="257" s="2" customFormat="1" ht="16.5" customHeight="1">
      <c r="A257" s="40"/>
      <c r="B257" s="41"/>
      <c r="C257" s="262" t="s">
        <v>346</v>
      </c>
      <c r="D257" s="262" t="s">
        <v>347</v>
      </c>
      <c r="E257" s="263" t="s">
        <v>348</v>
      </c>
      <c r="F257" s="264" t="s">
        <v>349</v>
      </c>
      <c r="G257" s="265" t="s">
        <v>334</v>
      </c>
      <c r="H257" s="266">
        <v>215.851</v>
      </c>
      <c r="I257" s="267"/>
      <c r="J257" s="268">
        <f>ROUND(I257*H257,2)</f>
        <v>0</v>
      </c>
      <c r="K257" s="264" t="s">
        <v>115</v>
      </c>
      <c r="L257" s="269"/>
      <c r="M257" s="270" t="s">
        <v>19</v>
      </c>
      <c r="N257" s="271" t="s">
        <v>43</v>
      </c>
      <c r="O257" s="86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0" t="s">
        <v>167</v>
      </c>
      <c r="AT257" s="210" t="s">
        <v>347</v>
      </c>
      <c r="AU257" s="210" t="s">
        <v>79</v>
      </c>
      <c r="AY257" s="19" t="s">
        <v>109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9" t="s">
        <v>77</v>
      </c>
      <c r="BK257" s="211">
        <f>ROUND(I257*H257,2)</f>
        <v>0</v>
      </c>
      <c r="BL257" s="19" t="s">
        <v>116</v>
      </c>
      <c r="BM257" s="210" t="s">
        <v>350</v>
      </c>
    </row>
    <row r="258" s="2" customFormat="1">
      <c r="A258" s="40"/>
      <c r="B258" s="41"/>
      <c r="C258" s="42"/>
      <c r="D258" s="212" t="s">
        <v>118</v>
      </c>
      <c r="E258" s="42"/>
      <c r="F258" s="213" t="s">
        <v>351</v>
      </c>
      <c r="G258" s="42"/>
      <c r="H258" s="42"/>
      <c r="I258" s="214"/>
      <c r="J258" s="42"/>
      <c r="K258" s="42"/>
      <c r="L258" s="46"/>
      <c r="M258" s="215"/>
      <c r="N258" s="216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118</v>
      </c>
      <c r="AU258" s="19" t="s">
        <v>79</v>
      </c>
    </row>
    <row r="259" s="13" customFormat="1">
      <c r="A259" s="13"/>
      <c r="B259" s="219"/>
      <c r="C259" s="220"/>
      <c r="D259" s="217" t="s">
        <v>124</v>
      </c>
      <c r="E259" s="221" t="s">
        <v>19</v>
      </c>
      <c r="F259" s="222" t="s">
        <v>312</v>
      </c>
      <c r="G259" s="220"/>
      <c r="H259" s="223">
        <v>73.593000000000004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9" t="s">
        <v>124</v>
      </c>
      <c r="AU259" s="229" t="s">
        <v>79</v>
      </c>
      <c r="AV259" s="13" t="s">
        <v>79</v>
      </c>
      <c r="AW259" s="13" t="s">
        <v>33</v>
      </c>
      <c r="AX259" s="13" t="s">
        <v>72</v>
      </c>
      <c r="AY259" s="229" t="s">
        <v>109</v>
      </c>
    </row>
    <row r="260" s="13" customFormat="1">
      <c r="A260" s="13"/>
      <c r="B260" s="219"/>
      <c r="C260" s="220"/>
      <c r="D260" s="217" t="s">
        <v>124</v>
      </c>
      <c r="E260" s="221" t="s">
        <v>19</v>
      </c>
      <c r="F260" s="222" t="s">
        <v>313</v>
      </c>
      <c r="G260" s="220"/>
      <c r="H260" s="223">
        <v>16.097000000000001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9" t="s">
        <v>124</v>
      </c>
      <c r="AU260" s="229" t="s">
        <v>79</v>
      </c>
      <c r="AV260" s="13" t="s">
        <v>79</v>
      </c>
      <c r="AW260" s="13" t="s">
        <v>33</v>
      </c>
      <c r="AX260" s="13" t="s">
        <v>72</v>
      </c>
      <c r="AY260" s="229" t="s">
        <v>109</v>
      </c>
    </row>
    <row r="261" s="13" customFormat="1">
      <c r="A261" s="13"/>
      <c r="B261" s="219"/>
      <c r="C261" s="220"/>
      <c r="D261" s="217" t="s">
        <v>124</v>
      </c>
      <c r="E261" s="221" t="s">
        <v>19</v>
      </c>
      <c r="F261" s="222" t="s">
        <v>314</v>
      </c>
      <c r="G261" s="220"/>
      <c r="H261" s="223">
        <v>23.916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9" t="s">
        <v>124</v>
      </c>
      <c r="AU261" s="229" t="s">
        <v>79</v>
      </c>
      <c r="AV261" s="13" t="s">
        <v>79</v>
      </c>
      <c r="AW261" s="13" t="s">
        <v>33</v>
      </c>
      <c r="AX261" s="13" t="s">
        <v>72</v>
      </c>
      <c r="AY261" s="229" t="s">
        <v>109</v>
      </c>
    </row>
    <row r="262" s="15" customFormat="1">
      <c r="A262" s="15"/>
      <c r="B262" s="241"/>
      <c r="C262" s="242"/>
      <c r="D262" s="217" t="s">
        <v>124</v>
      </c>
      <c r="E262" s="243" t="s">
        <v>19</v>
      </c>
      <c r="F262" s="244" t="s">
        <v>315</v>
      </c>
      <c r="G262" s="242"/>
      <c r="H262" s="245">
        <v>113.606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1" t="s">
        <v>124</v>
      </c>
      <c r="AU262" s="251" t="s">
        <v>79</v>
      </c>
      <c r="AV262" s="15" t="s">
        <v>132</v>
      </c>
      <c r="AW262" s="15" t="s">
        <v>33</v>
      </c>
      <c r="AX262" s="15" t="s">
        <v>72</v>
      </c>
      <c r="AY262" s="251" t="s">
        <v>109</v>
      </c>
    </row>
    <row r="263" s="14" customFormat="1">
      <c r="A263" s="14"/>
      <c r="B263" s="230"/>
      <c r="C263" s="231"/>
      <c r="D263" s="217" t="s">
        <v>124</v>
      </c>
      <c r="E263" s="232" t="s">
        <v>19</v>
      </c>
      <c r="F263" s="233" t="s">
        <v>126</v>
      </c>
      <c r="G263" s="231"/>
      <c r="H263" s="234">
        <v>113.606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124</v>
      </c>
      <c r="AU263" s="240" t="s">
        <v>79</v>
      </c>
      <c r="AV263" s="14" t="s">
        <v>116</v>
      </c>
      <c r="AW263" s="14" t="s">
        <v>33</v>
      </c>
      <c r="AX263" s="14" t="s">
        <v>77</v>
      </c>
      <c r="AY263" s="240" t="s">
        <v>109</v>
      </c>
    </row>
    <row r="264" s="13" customFormat="1">
      <c r="A264" s="13"/>
      <c r="B264" s="219"/>
      <c r="C264" s="220"/>
      <c r="D264" s="217" t="s">
        <v>124</v>
      </c>
      <c r="E264" s="220"/>
      <c r="F264" s="222" t="s">
        <v>352</v>
      </c>
      <c r="G264" s="220"/>
      <c r="H264" s="223">
        <v>215.851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9" t="s">
        <v>124</v>
      </c>
      <c r="AU264" s="229" t="s">
        <v>79</v>
      </c>
      <c r="AV264" s="13" t="s">
        <v>79</v>
      </c>
      <c r="AW264" s="13" t="s">
        <v>4</v>
      </c>
      <c r="AX264" s="13" t="s">
        <v>77</v>
      </c>
      <c r="AY264" s="229" t="s">
        <v>109</v>
      </c>
    </row>
    <row r="265" s="2" customFormat="1" ht="37.8" customHeight="1">
      <c r="A265" s="40"/>
      <c r="B265" s="41"/>
      <c r="C265" s="199" t="s">
        <v>353</v>
      </c>
      <c r="D265" s="199" t="s">
        <v>111</v>
      </c>
      <c r="E265" s="200" t="s">
        <v>354</v>
      </c>
      <c r="F265" s="201" t="s">
        <v>355</v>
      </c>
      <c r="G265" s="202" t="s">
        <v>217</v>
      </c>
      <c r="H265" s="203">
        <v>132.731</v>
      </c>
      <c r="I265" s="204"/>
      <c r="J265" s="205">
        <f>ROUND(I265*H265,2)</f>
        <v>0</v>
      </c>
      <c r="K265" s="201" t="s">
        <v>115</v>
      </c>
      <c r="L265" s="46"/>
      <c r="M265" s="206" t="s">
        <v>19</v>
      </c>
      <c r="N265" s="207" t="s">
        <v>43</v>
      </c>
      <c r="O265" s="86"/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9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0" t="s">
        <v>116</v>
      </c>
      <c r="AT265" s="210" t="s">
        <v>111</v>
      </c>
      <c r="AU265" s="210" t="s">
        <v>79</v>
      </c>
      <c r="AY265" s="19" t="s">
        <v>109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9" t="s">
        <v>77</v>
      </c>
      <c r="BK265" s="211">
        <f>ROUND(I265*H265,2)</f>
        <v>0</v>
      </c>
      <c r="BL265" s="19" t="s">
        <v>116</v>
      </c>
      <c r="BM265" s="210" t="s">
        <v>356</v>
      </c>
    </row>
    <row r="266" s="2" customFormat="1">
      <c r="A266" s="40"/>
      <c r="B266" s="41"/>
      <c r="C266" s="42"/>
      <c r="D266" s="212" t="s">
        <v>118</v>
      </c>
      <c r="E266" s="42"/>
      <c r="F266" s="213" t="s">
        <v>357</v>
      </c>
      <c r="G266" s="42"/>
      <c r="H266" s="42"/>
      <c r="I266" s="214"/>
      <c r="J266" s="42"/>
      <c r="K266" s="42"/>
      <c r="L266" s="46"/>
      <c r="M266" s="215"/>
      <c r="N266" s="216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118</v>
      </c>
      <c r="AU266" s="19" t="s">
        <v>79</v>
      </c>
    </row>
    <row r="267" s="2" customFormat="1">
      <c r="A267" s="40"/>
      <c r="B267" s="41"/>
      <c r="C267" s="42"/>
      <c r="D267" s="217" t="s">
        <v>120</v>
      </c>
      <c r="E267" s="42"/>
      <c r="F267" s="218" t="s">
        <v>358</v>
      </c>
      <c r="G267" s="42"/>
      <c r="H267" s="42"/>
      <c r="I267" s="214"/>
      <c r="J267" s="42"/>
      <c r="K267" s="42"/>
      <c r="L267" s="46"/>
      <c r="M267" s="215"/>
      <c r="N267" s="216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120</v>
      </c>
      <c r="AU267" s="19" t="s">
        <v>79</v>
      </c>
    </row>
    <row r="268" s="13" customFormat="1">
      <c r="A268" s="13"/>
      <c r="B268" s="219"/>
      <c r="C268" s="220"/>
      <c r="D268" s="217" t="s">
        <v>124</v>
      </c>
      <c r="E268" s="221" t="s">
        <v>19</v>
      </c>
      <c r="F268" s="222" t="s">
        <v>359</v>
      </c>
      <c r="G268" s="220"/>
      <c r="H268" s="223">
        <v>13.392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9" t="s">
        <v>124</v>
      </c>
      <c r="AU268" s="229" t="s">
        <v>79</v>
      </c>
      <c r="AV268" s="13" t="s">
        <v>79</v>
      </c>
      <c r="AW268" s="13" t="s">
        <v>33</v>
      </c>
      <c r="AX268" s="13" t="s">
        <v>72</v>
      </c>
      <c r="AY268" s="229" t="s">
        <v>109</v>
      </c>
    </row>
    <row r="269" s="13" customFormat="1">
      <c r="A269" s="13"/>
      <c r="B269" s="219"/>
      <c r="C269" s="220"/>
      <c r="D269" s="217" t="s">
        <v>124</v>
      </c>
      <c r="E269" s="221" t="s">
        <v>19</v>
      </c>
      <c r="F269" s="222" t="s">
        <v>360</v>
      </c>
      <c r="G269" s="220"/>
      <c r="H269" s="223">
        <v>119.339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9" t="s">
        <v>124</v>
      </c>
      <c r="AU269" s="229" t="s">
        <v>79</v>
      </c>
      <c r="AV269" s="13" t="s">
        <v>79</v>
      </c>
      <c r="AW269" s="13" t="s">
        <v>33</v>
      </c>
      <c r="AX269" s="13" t="s">
        <v>72</v>
      </c>
      <c r="AY269" s="229" t="s">
        <v>109</v>
      </c>
    </row>
    <row r="270" s="14" customFormat="1">
      <c r="A270" s="14"/>
      <c r="B270" s="230"/>
      <c r="C270" s="231"/>
      <c r="D270" s="217" t="s">
        <v>124</v>
      </c>
      <c r="E270" s="232" t="s">
        <v>19</v>
      </c>
      <c r="F270" s="233" t="s">
        <v>126</v>
      </c>
      <c r="G270" s="231"/>
      <c r="H270" s="234">
        <v>132.731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124</v>
      </c>
      <c r="AU270" s="240" t="s">
        <v>79</v>
      </c>
      <c r="AV270" s="14" t="s">
        <v>116</v>
      </c>
      <c r="AW270" s="14" t="s">
        <v>33</v>
      </c>
      <c r="AX270" s="14" t="s">
        <v>77</v>
      </c>
      <c r="AY270" s="240" t="s">
        <v>109</v>
      </c>
    </row>
    <row r="271" s="2" customFormat="1" ht="16.5" customHeight="1">
      <c r="A271" s="40"/>
      <c r="B271" s="41"/>
      <c r="C271" s="262" t="s">
        <v>361</v>
      </c>
      <c r="D271" s="262" t="s">
        <v>347</v>
      </c>
      <c r="E271" s="263" t="s">
        <v>362</v>
      </c>
      <c r="F271" s="264" t="s">
        <v>363</v>
      </c>
      <c r="G271" s="265" t="s">
        <v>334</v>
      </c>
      <c r="H271" s="266">
        <v>265.46199999999999</v>
      </c>
      <c r="I271" s="267"/>
      <c r="J271" s="268">
        <f>ROUND(I271*H271,2)</f>
        <v>0</v>
      </c>
      <c r="K271" s="264" t="s">
        <v>115</v>
      </c>
      <c r="L271" s="269"/>
      <c r="M271" s="270" t="s">
        <v>19</v>
      </c>
      <c r="N271" s="271" t="s">
        <v>43</v>
      </c>
      <c r="O271" s="86"/>
      <c r="P271" s="208">
        <f>O271*H271</f>
        <v>0</v>
      </c>
      <c r="Q271" s="208">
        <v>0</v>
      </c>
      <c r="R271" s="208">
        <f>Q271*H271</f>
        <v>0</v>
      </c>
      <c r="S271" s="208">
        <v>0</v>
      </c>
      <c r="T271" s="209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0" t="s">
        <v>167</v>
      </c>
      <c r="AT271" s="210" t="s">
        <v>347</v>
      </c>
      <c r="AU271" s="210" t="s">
        <v>79</v>
      </c>
      <c r="AY271" s="19" t="s">
        <v>109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9" t="s">
        <v>77</v>
      </c>
      <c r="BK271" s="211">
        <f>ROUND(I271*H271,2)</f>
        <v>0</v>
      </c>
      <c r="BL271" s="19" t="s">
        <v>116</v>
      </c>
      <c r="BM271" s="210" t="s">
        <v>364</v>
      </c>
    </row>
    <row r="272" s="2" customFormat="1">
      <c r="A272" s="40"/>
      <c r="B272" s="41"/>
      <c r="C272" s="42"/>
      <c r="D272" s="212" t="s">
        <v>118</v>
      </c>
      <c r="E272" s="42"/>
      <c r="F272" s="213" t="s">
        <v>365</v>
      </c>
      <c r="G272" s="42"/>
      <c r="H272" s="42"/>
      <c r="I272" s="214"/>
      <c r="J272" s="42"/>
      <c r="K272" s="42"/>
      <c r="L272" s="46"/>
      <c r="M272" s="215"/>
      <c r="N272" s="216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118</v>
      </c>
      <c r="AU272" s="19" t="s">
        <v>79</v>
      </c>
    </row>
    <row r="273" s="13" customFormat="1">
      <c r="A273" s="13"/>
      <c r="B273" s="219"/>
      <c r="C273" s="220"/>
      <c r="D273" s="217" t="s">
        <v>124</v>
      </c>
      <c r="E273" s="220"/>
      <c r="F273" s="222" t="s">
        <v>366</v>
      </c>
      <c r="G273" s="220"/>
      <c r="H273" s="223">
        <v>265.46199999999999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9" t="s">
        <v>124</v>
      </c>
      <c r="AU273" s="229" t="s">
        <v>79</v>
      </c>
      <c r="AV273" s="13" t="s">
        <v>79</v>
      </c>
      <c r="AW273" s="13" t="s">
        <v>4</v>
      </c>
      <c r="AX273" s="13" t="s">
        <v>77</v>
      </c>
      <c r="AY273" s="229" t="s">
        <v>109</v>
      </c>
    </row>
    <row r="274" s="2" customFormat="1" ht="16.5" customHeight="1">
      <c r="A274" s="40"/>
      <c r="B274" s="41"/>
      <c r="C274" s="199" t="s">
        <v>367</v>
      </c>
      <c r="D274" s="199" t="s">
        <v>111</v>
      </c>
      <c r="E274" s="200" t="s">
        <v>368</v>
      </c>
      <c r="F274" s="201" t="s">
        <v>369</v>
      </c>
      <c r="G274" s="202" t="s">
        <v>114</v>
      </c>
      <c r="H274" s="203">
        <v>146.65000000000001</v>
      </c>
      <c r="I274" s="204"/>
      <c r="J274" s="205">
        <f>ROUND(I274*H274,2)</f>
        <v>0</v>
      </c>
      <c r="K274" s="201" t="s">
        <v>115</v>
      </c>
      <c r="L274" s="46"/>
      <c r="M274" s="206" t="s">
        <v>19</v>
      </c>
      <c r="N274" s="207" t="s">
        <v>43</v>
      </c>
      <c r="O274" s="86"/>
      <c r="P274" s="208">
        <f>O274*H274</f>
        <v>0</v>
      </c>
      <c r="Q274" s="208">
        <v>0</v>
      </c>
      <c r="R274" s="208">
        <f>Q274*H274</f>
        <v>0</v>
      </c>
      <c r="S274" s="208">
        <v>0</v>
      </c>
      <c r="T274" s="209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0" t="s">
        <v>116</v>
      </c>
      <c r="AT274" s="210" t="s">
        <v>111</v>
      </c>
      <c r="AU274" s="210" t="s">
        <v>79</v>
      </c>
      <c r="AY274" s="19" t="s">
        <v>109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9" t="s">
        <v>77</v>
      </c>
      <c r="BK274" s="211">
        <f>ROUND(I274*H274,2)</f>
        <v>0</v>
      </c>
      <c r="BL274" s="19" t="s">
        <v>116</v>
      </c>
      <c r="BM274" s="210" t="s">
        <v>370</v>
      </c>
    </row>
    <row r="275" s="2" customFormat="1">
      <c r="A275" s="40"/>
      <c r="B275" s="41"/>
      <c r="C275" s="42"/>
      <c r="D275" s="212" t="s">
        <v>118</v>
      </c>
      <c r="E275" s="42"/>
      <c r="F275" s="213" t="s">
        <v>371</v>
      </c>
      <c r="G275" s="42"/>
      <c r="H275" s="42"/>
      <c r="I275" s="214"/>
      <c r="J275" s="42"/>
      <c r="K275" s="42"/>
      <c r="L275" s="46"/>
      <c r="M275" s="215"/>
      <c r="N275" s="216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118</v>
      </c>
      <c r="AU275" s="19" t="s">
        <v>79</v>
      </c>
    </row>
    <row r="276" s="2" customFormat="1">
      <c r="A276" s="40"/>
      <c r="B276" s="41"/>
      <c r="C276" s="42"/>
      <c r="D276" s="217" t="s">
        <v>120</v>
      </c>
      <c r="E276" s="42"/>
      <c r="F276" s="218" t="s">
        <v>372</v>
      </c>
      <c r="G276" s="42"/>
      <c r="H276" s="42"/>
      <c r="I276" s="214"/>
      <c r="J276" s="42"/>
      <c r="K276" s="42"/>
      <c r="L276" s="46"/>
      <c r="M276" s="215"/>
      <c r="N276" s="216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120</v>
      </c>
      <c r="AU276" s="19" t="s">
        <v>79</v>
      </c>
    </row>
    <row r="277" s="13" customFormat="1">
      <c r="A277" s="13"/>
      <c r="B277" s="219"/>
      <c r="C277" s="220"/>
      <c r="D277" s="217" t="s">
        <v>124</v>
      </c>
      <c r="E277" s="221" t="s">
        <v>19</v>
      </c>
      <c r="F277" s="222" t="s">
        <v>373</v>
      </c>
      <c r="G277" s="220"/>
      <c r="H277" s="223">
        <v>41.350000000000001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9" t="s">
        <v>124</v>
      </c>
      <c r="AU277" s="229" t="s">
        <v>79</v>
      </c>
      <c r="AV277" s="13" t="s">
        <v>79</v>
      </c>
      <c r="AW277" s="13" t="s">
        <v>33</v>
      </c>
      <c r="AX277" s="13" t="s">
        <v>72</v>
      </c>
      <c r="AY277" s="229" t="s">
        <v>109</v>
      </c>
    </row>
    <row r="278" s="13" customFormat="1">
      <c r="A278" s="13"/>
      <c r="B278" s="219"/>
      <c r="C278" s="220"/>
      <c r="D278" s="217" t="s">
        <v>124</v>
      </c>
      <c r="E278" s="221" t="s">
        <v>19</v>
      </c>
      <c r="F278" s="222" t="s">
        <v>374</v>
      </c>
      <c r="G278" s="220"/>
      <c r="H278" s="223">
        <v>89.849999999999994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9" t="s">
        <v>124</v>
      </c>
      <c r="AU278" s="229" t="s">
        <v>79</v>
      </c>
      <c r="AV278" s="13" t="s">
        <v>79</v>
      </c>
      <c r="AW278" s="13" t="s">
        <v>33</v>
      </c>
      <c r="AX278" s="13" t="s">
        <v>72</v>
      </c>
      <c r="AY278" s="229" t="s">
        <v>109</v>
      </c>
    </row>
    <row r="279" s="13" customFormat="1">
      <c r="A279" s="13"/>
      <c r="B279" s="219"/>
      <c r="C279" s="220"/>
      <c r="D279" s="217" t="s">
        <v>124</v>
      </c>
      <c r="E279" s="221" t="s">
        <v>19</v>
      </c>
      <c r="F279" s="222" t="s">
        <v>375</v>
      </c>
      <c r="G279" s="220"/>
      <c r="H279" s="223">
        <v>15.449999999999999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9" t="s">
        <v>124</v>
      </c>
      <c r="AU279" s="229" t="s">
        <v>79</v>
      </c>
      <c r="AV279" s="13" t="s">
        <v>79</v>
      </c>
      <c r="AW279" s="13" t="s">
        <v>33</v>
      </c>
      <c r="AX279" s="13" t="s">
        <v>72</v>
      </c>
      <c r="AY279" s="229" t="s">
        <v>109</v>
      </c>
    </row>
    <row r="280" s="14" customFormat="1">
      <c r="A280" s="14"/>
      <c r="B280" s="230"/>
      <c r="C280" s="231"/>
      <c r="D280" s="217" t="s">
        <v>124</v>
      </c>
      <c r="E280" s="232" t="s">
        <v>19</v>
      </c>
      <c r="F280" s="233" t="s">
        <v>126</v>
      </c>
      <c r="G280" s="231"/>
      <c r="H280" s="234">
        <v>146.65000000000001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0" t="s">
        <v>124</v>
      </c>
      <c r="AU280" s="240" t="s">
        <v>79</v>
      </c>
      <c r="AV280" s="14" t="s">
        <v>116</v>
      </c>
      <c r="AW280" s="14" t="s">
        <v>33</v>
      </c>
      <c r="AX280" s="14" t="s">
        <v>77</v>
      </c>
      <c r="AY280" s="240" t="s">
        <v>109</v>
      </c>
    </row>
    <row r="281" s="2" customFormat="1" ht="33" customHeight="1">
      <c r="A281" s="40"/>
      <c r="B281" s="41"/>
      <c r="C281" s="199" t="s">
        <v>376</v>
      </c>
      <c r="D281" s="199" t="s">
        <v>111</v>
      </c>
      <c r="E281" s="200" t="s">
        <v>377</v>
      </c>
      <c r="F281" s="201" t="s">
        <v>378</v>
      </c>
      <c r="G281" s="202" t="s">
        <v>114</v>
      </c>
      <c r="H281" s="203">
        <v>108.31</v>
      </c>
      <c r="I281" s="204"/>
      <c r="J281" s="205">
        <f>ROUND(I281*H281,2)</f>
        <v>0</v>
      </c>
      <c r="K281" s="201" t="s">
        <v>115</v>
      </c>
      <c r="L281" s="46"/>
      <c r="M281" s="206" t="s">
        <v>19</v>
      </c>
      <c r="N281" s="207" t="s">
        <v>43</v>
      </c>
      <c r="O281" s="86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0" t="s">
        <v>116</v>
      </c>
      <c r="AT281" s="210" t="s">
        <v>111</v>
      </c>
      <c r="AU281" s="210" t="s">
        <v>79</v>
      </c>
      <c r="AY281" s="19" t="s">
        <v>109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9" t="s">
        <v>77</v>
      </c>
      <c r="BK281" s="211">
        <f>ROUND(I281*H281,2)</f>
        <v>0</v>
      </c>
      <c r="BL281" s="19" t="s">
        <v>116</v>
      </c>
      <c r="BM281" s="210" t="s">
        <v>379</v>
      </c>
    </row>
    <row r="282" s="2" customFormat="1">
      <c r="A282" s="40"/>
      <c r="B282" s="41"/>
      <c r="C282" s="42"/>
      <c r="D282" s="212" t="s">
        <v>118</v>
      </c>
      <c r="E282" s="42"/>
      <c r="F282" s="213" t="s">
        <v>380</v>
      </c>
      <c r="G282" s="42"/>
      <c r="H282" s="42"/>
      <c r="I282" s="214"/>
      <c r="J282" s="42"/>
      <c r="K282" s="42"/>
      <c r="L282" s="46"/>
      <c r="M282" s="215"/>
      <c r="N282" s="216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118</v>
      </c>
      <c r="AU282" s="19" t="s">
        <v>79</v>
      </c>
    </row>
    <row r="283" s="2" customFormat="1">
      <c r="A283" s="40"/>
      <c r="B283" s="41"/>
      <c r="C283" s="42"/>
      <c r="D283" s="217" t="s">
        <v>120</v>
      </c>
      <c r="E283" s="42"/>
      <c r="F283" s="218" t="s">
        <v>381</v>
      </c>
      <c r="G283" s="42"/>
      <c r="H283" s="42"/>
      <c r="I283" s="214"/>
      <c r="J283" s="42"/>
      <c r="K283" s="42"/>
      <c r="L283" s="46"/>
      <c r="M283" s="215"/>
      <c r="N283" s="216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120</v>
      </c>
      <c r="AU283" s="19" t="s">
        <v>79</v>
      </c>
    </row>
    <row r="284" s="13" customFormat="1">
      <c r="A284" s="13"/>
      <c r="B284" s="219"/>
      <c r="C284" s="220"/>
      <c r="D284" s="217" t="s">
        <v>124</v>
      </c>
      <c r="E284" s="221" t="s">
        <v>19</v>
      </c>
      <c r="F284" s="222" t="s">
        <v>382</v>
      </c>
      <c r="G284" s="220"/>
      <c r="H284" s="223">
        <v>6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9" t="s">
        <v>124</v>
      </c>
      <c r="AU284" s="229" t="s">
        <v>79</v>
      </c>
      <c r="AV284" s="13" t="s">
        <v>79</v>
      </c>
      <c r="AW284" s="13" t="s">
        <v>33</v>
      </c>
      <c r="AX284" s="13" t="s">
        <v>72</v>
      </c>
      <c r="AY284" s="229" t="s">
        <v>109</v>
      </c>
    </row>
    <row r="285" s="13" customFormat="1">
      <c r="A285" s="13"/>
      <c r="B285" s="219"/>
      <c r="C285" s="220"/>
      <c r="D285" s="217" t="s">
        <v>124</v>
      </c>
      <c r="E285" s="221" t="s">
        <v>19</v>
      </c>
      <c r="F285" s="222" t="s">
        <v>383</v>
      </c>
      <c r="G285" s="220"/>
      <c r="H285" s="223">
        <v>102.31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9" t="s">
        <v>124</v>
      </c>
      <c r="AU285" s="229" t="s">
        <v>79</v>
      </c>
      <c r="AV285" s="13" t="s">
        <v>79</v>
      </c>
      <c r="AW285" s="13" t="s">
        <v>33</v>
      </c>
      <c r="AX285" s="13" t="s">
        <v>72</v>
      </c>
      <c r="AY285" s="229" t="s">
        <v>109</v>
      </c>
    </row>
    <row r="286" s="14" customFormat="1">
      <c r="A286" s="14"/>
      <c r="B286" s="230"/>
      <c r="C286" s="231"/>
      <c r="D286" s="217" t="s">
        <v>124</v>
      </c>
      <c r="E286" s="232" t="s">
        <v>19</v>
      </c>
      <c r="F286" s="233" t="s">
        <v>126</v>
      </c>
      <c r="G286" s="231"/>
      <c r="H286" s="234">
        <v>108.31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0" t="s">
        <v>124</v>
      </c>
      <c r="AU286" s="240" t="s">
        <v>79</v>
      </c>
      <c r="AV286" s="14" t="s">
        <v>116</v>
      </c>
      <c r="AW286" s="14" t="s">
        <v>33</v>
      </c>
      <c r="AX286" s="14" t="s">
        <v>77</v>
      </c>
      <c r="AY286" s="240" t="s">
        <v>109</v>
      </c>
    </row>
    <row r="287" s="2" customFormat="1" ht="24.15" customHeight="1">
      <c r="A287" s="40"/>
      <c r="B287" s="41"/>
      <c r="C287" s="199" t="s">
        <v>384</v>
      </c>
      <c r="D287" s="199" t="s">
        <v>111</v>
      </c>
      <c r="E287" s="200" t="s">
        <v>385</v>
      </c>
      <c r="F287" s="201" t="s">
        <v>386</v>
      </c>
      <c r="G287" s="202" t="s">
        <v>114</v>
      </c>
      <c r="H287" s="203">
        <v>108.31</v>
      </c>
      <c r="I287" s="204"/>
      <c r="J287" s="205">
        <f>ROUND(I287*H287,2)</f>
        <v>0</v>
      </c>
      <c r="K287" s="201" t="s">
        <v>115</v>
      </c>
      <c r="L287" s="46"/>
      <c r="M287" s="206" t="s">
        <v>19</v>
      </c>
      <c r="N287" s="207" t="s">
        <v>43</v>
      </c>
      <c r="O287" s="86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9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0" t="s">
        <v>116</v>
      </c>
      <c r="AT287" s="210" t="s">
        <v>111</v>
      </c>
      <c r="AU287" s="210" t="s">
        <v>79</v>
      </c>
      <c r="AY287" s="19" t="s">
        <v>109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9" t="s">
        <v>77</v>
      </c>
      <c r="BK287" s="211">
        <f>ROUND(I287*H287,2)</f>
        <v>0</v>
      </c>
      <c r="BL287" s="19" t="s">
        <v>116</v>
      </c>
      <c r="BM287" s="210" t="s">
        <v>387</v>
      </c>
    </row>
    <row r="288" s="2" customFormat="1">
      <c r="A288" s="40"/>
      <c r="B288" s="41"/>
      <c r="C288" s="42"/>
      <c r="D288" s="212" t="s">
        <v>118</v>
      </c>
      <c r="E288" s="42"/>
      <c r="F288" s="213" t="s">
        <v>388</v>
      </c>
      <c r="G288" s="42"/>
      <c r="H288" s="42"/>
      <c r="I288" s="214"/>
      <c r="J288" s="42"/>
      <c r="K288" s="42"/>
      <c r="L288" s="46"/>
      <c r="M288" s="215"/>
      <c r="N288" s="216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118</v>
      </c>
      <c r="AU288" s="19" t="s">
        <v>79</v>
      </c>
    </row>
    <row r="289" s="2" customFormat="1">
      <c r="A289" s="40"/>
      <c r="B289" s="41"/>
      <c r="C289" s="42"/>
      <c r="D289" s="217" t="s">
        <v>120</v>
      </c>
      <c r="E289" s="42"/>
      <c r="F289" s="218" t="s">
        <v>389</v>
      </c>
      <c r="G289" s="42"/>
      <c r="H289" s="42"/>
      <c r="I289" s="214"/>
      <c r="J289" s="42"/>
      <c r="K289" s="42"/>
      <c r="L289" s="46"/>
      <c r="M289" s="215"/>
      <c r="N289" s="216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120</v>
      </c>
      <c r="AU289" s="19" t="s">
        <v>79</v>
      </c>
    </row>
    <row r="290" s="2" customFormat="1" ht="16.5" customHeight="1">
      <c r="A290" s="40"/>
      <c r="B290" s="41"/>
      <c r="C290" s="262" t="s">
        <v>390</v>
      </c>
      <c r="D290" s="262" t="s">
        <v>347</v>
      </c>
      <c r="E290" s="263" t="s">
        <v>391</v>
      </c>
      <c r="F290" s="264" t="s">
        <v>392</v>
      </c>
      <c r="G290" s="265" t="s">
        <v>393</v>
      </c>
      <c r="H290" s="266">
        <v>1.625</v>
      </c>
      <c r="I290" s="267"/>
      <c r="J290" s="268">
        <f>ROUND(I290*H290,2)</f>
        <v>0</v>
      </c>
      <c r="K290" s="264" t="s">
        <v>115</v>
      </c>
      <c r="L290" s="269"/>
      <c r="M290" s="270" t="s">
        <v>19</v>
      </c>
      <c r="N290" s="271" t="s">
        <v>43</v>
      </c>
      <c r="O290" s="86"/>
      <c r="P290" s="208">
        <f>O290*H290</f>
        <v>0</v>
      </c>
      <c r="Q290" s="208">
        <v>0.001</v>
      </c>
      <c r="R290" s="208">
        <f>Q290*H290</f>
        <v>0.0016250000000000001</v>
      </c>
      <c r="S290" s="208">
        <v>0</v>
      </c>
      <c r="T290" s="209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0" t="s">
        <v>167</v>
      </c>
      <c r="AT290" s="210" t="s">
        <v>347</v>
      </c>
      <c r="AU290" s="210" t="s">
        <v>79</v>
      </c>
      <c r="AY290" s="19" t="s">
        <v>109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9" t="s">
        <v>77</v>
      </c>
      <c r="BK290" s="211">
        <f>ROUND(I290*H290,2)</f>
        <v>0</v>
      </c>
      <c r="BL290" s="19" t="s">
        <v>116</v>
      </c>
      <c r="BM290" s="210" t="s">
        <v>394</v>
      </c>
    </row>
    <row r="291" s="2" customFormat="1">
      <c r="A291" s="40"/>
      <c r="B291" s="41"/>
      <c r="C291" s="42"/>
      <c r="D291" s="212" t="s">
        <v>118</v>
      </c>
      <c r="E291" s="42"/>
      <c r="F291" s="213" t="s">
        <v>395</v>
      </c>
      <c r="G291" s="42"/>
      <c r="H291" s="42"/>
      <c r="I291" s="214"/>
      <c r="J291" s="42"/>
      <c r="K291" s="42"/>
      <c r="L291" s="46"/>
      <c r="M291" s="215"/>
      <c r="N291" s="216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118</v>
      </c>
      <c r="AU291" s="19" t="s">
        <v>79</v>
      </c>
    </row>
    <row r="292" s="13" customFormat="1">
      <c r="A292" s="13"/>
      <c r="B292" s="219"/>
      <c r="C292" s="220"/>
      <c r="D292" s="217" t="s">
        <v>124</v>
      </c>
      <c r="E292" s="220"/>
      <c r="F292" s="222" t="s">
        <v>396</v>
      </c>
      <c r="G292" s="220"/>
      <c r="H292" s="223">
        <v>1.625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29" t="s">
        <v>124</v>
      </c>
      <c r="AU292" s="229" t="s">
        <v>79</v>
      </c>
      <c r="AV292" s="13" t="s">
        <v>79</v>
      </c>
      <c r="AW292" s="13" t="s">
        <v>4</v>
      </c>
      <c r="AX292" s="13" t="s">
        <v>77</v>
      </c>
      <c r="AY292" s="229" t="s">
        <v>109</v>
      </c>
    </row>
    <row r="293" s="12" customFormat="1" ht="22.8" customHeight="1">
      <c r="A293" s="12"/>
      <c r="B293" s="183"/>
      <c r="C293" s="184"/>
      <c r="D293" s="185" t="s">
        <v>71</v>
      </c>
      <c r="E293" s="197" t="s">
        <v>132</v>
      </c>
      <c r="F293" s="197" t="s">
        <v>397</v>
      </c>
      <c r="G293" s="184"/>
      <c r="H293" s="184"/>
      <c r="I293" s="187"/>
      <c r="J293" s="198">
        <f>BK293</f>
        <v>0</v>
      </c>
      <c r="K293" s="184"/>
      <c r="L293" s="189"/>
      <c r="M293" s="190"/>
      <c r="N293" s="191"/>
      <c r="O293" s="191"/>
      <c r="P293" s="192">
        <f>SUM(P294:P297)</f>
        <v>0</v>
      </c>
      <c r="Q293" s="191"/>
      <c r="R293" s="192">
        <f>SUM(R294:R297)</f>
        <v>0</v>
      </c>
      <c r="S293" s="191"/>
      <c r="T293" s="193">
        <f>SUM(T294:T297)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94" t="s">
        <v>77</v>
      </c>
      <c r="AT293" s="195" t="s">
        <v>71</v>
      </c>
      <c r="AU293" s="195" t="s">
        <v>77</v>
      </c>
      <c r="AY293" s="194" t="s">
        <v>109</v>
      </c>
      <c r="BK293" s="196">
        <f>SUM(BK294:BK297)</f>
        <v>0</v>
      </c>
    </row>
    <row r="294" s="2" customFormat="1" ht="16.5" customHeight="1">
      <c r="A294" s="40"/>
      <c r="B294" s="41"/>
      <c r="C294" s="199" t="s">
        <v>398</v>
      </c>
      <c r="D294" s="199" t="s">
        <v>111</v>
      </c>
      <c r="E294" s="200" t="s">
        <v>399</v>
      </c>
      <c r="F294" s="201" t="s">
        <v>400</v>
      </c>
      <c r="G294" s="202" t="s">
        <v>186</v>
      </c>
      <c r="H294" s="203">
        <v>300.5</v>
      </c>
      <c r="I294" s="204"/>
      <c r="J294" s="205">
        <f>ROUND(I294*H294,2)</f>
        <v>0</v>
      </c>
      <c r="K294" s="201" t="s">
        <v>115</v>
      </c>
      <c r="L294" s="46"/>
      <c r="M294" s="206" t="s">
        <v>19</v>
      </c>
      <c r="N294" s="207" t="s">
        <v>43</v>
      </c>
      <c r="O294" s="86"/>
      <c r="P294" s="208">
        <f>O294*H294</f>
        <v>0</v>
      </c>
      <c r="Q294" s="208">
        <v>0</v>
      </c>
      <c r="R294" s="208">
        <f>Q294*H294</f>
        <v>0</v>
      </c>
      <c r="S294" s="208">
        <v>0</v>
      </c>
      <c r="T294" s="209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0" t="s">
        <v>116</v>
      </c>
      <c r="AT294" s="210" t="s">
        <v>111</v>
      </c>
      <c r="AU294" s="210" t="s">
        <v>79</v>
      </c>
      <c r="AY294" s="19" t="s">
        <v>109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9" t="s">
        <v>77</v>
      </c>
      <c r="BK294" s="211">
        <f>ROUND(I294*H294,2)</f>
        <v>0</v>
      </c>
      <c r="BL294" s="19" t="s">
        <v>116</v>
      </c>
      <c r="BM294" s="210" t="s">
        <v>401</v>
      </c>
    </row>
    <row r="295" s="2" customFormat="1">
      <c r="A295" s="40"/>
      <c r="B295" s="41"/>
      <c r="C295" s="42"/>
      <c r="D295" s="212" t="s">
        <v>118</v>
      </c>
      <c r="E295" s="42"/>
      <c r="F295" s="213" t="s">
        <v>402</v>
      </c>
      <c r="G295" s="42"/>
      <c r="H295" s="42"/>
      <c r="I295" s="214"/>
      <c r="J295" s="42"/>
      <c r="K295" s="42"/>
      <c r="L295" s="46"/>
      <c r="M295" s="215"/>
      <c r="N295" s="216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118</v>
      </c>
      <c r="AU295" s="19" t="s">
        <v>79</v>
      </c>
    </row>
    <row r="296" s="2" customFormat="1">
      <c r="A296" s="40"/>
      <c r="B296" s="41"/>
      <c r="C296" s="42"/>
      <c r="D296" s="217" t="s">
        <v>120</v>
      </c>
      <c r="E296" s="42"/>
      <c r="F296" s="218" t="s">
        <v>403</v>
      </c>
      <c r="G296" s="42"/>
      <c r="H296" s="42"/>
      <c r="I296" s="214"/>
      <c r="J296" s="42"/>
      <c r="K296" s="42"/>
      <c r="L296" s="46"/>
      <c r="M296" s="215"/>
      <c r="N296" s="216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120</v>
      </c>
      <c r="AU296" s="19" t="s">
        <v>79</v>
      </c>
    </row>
    <row r="297" s="13" customFormat="1">
      <c r="A297" s="13"/>
      <c r="B297" s="219"/>
      <c r="C297" s="220"/>
      <c r="D297" s="217" t="s">
        <v>124</v>
      </c>
      <c r="E297" s="221" t="s">
        <v>19</v>
      </c>
      <c r="F297" s="222" t="s">
        <v>404</v>
      </c>
      <c r="G297" s="220"/>
      <c r="H297" s="223">
        <v>300.5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9" t="s">
        <v>124</v>
      </c>
      <c r="AU297" s="229" t="s">
        <v>79</v>
      </c>
      <c r="AV297" s="13" t="s">
        <v>79</v>
      </c>
      <c r="AW297" s="13" t="s">
        <v>33</v>
      </c>
      <c r="AX297" s="13" t="s">
        <v>77</v>
      </c>
      <c r="AY297" s="229" t="s">
        <v>109</v>
      </c>
    </row>
    <row r="298" s="12" customFormat="1" ht="22.8" customHeight="1">
      <c r="A298" s="12"/>
      <c r="B298" s="183"/>
      <c r="C298" s="184"/>
      <c r="D298" s="185" t="s">
        <v>71</v>
      </c>
      <c r="E298" s="197" t="s">
        <v>116</v>
      </c>
      <c r="F298" s="197" t="s">
        <v>405</v>
      </c>
      <c r="G298" s="184"/>
      <c r="H298" s="184"/>
      <c r="I298" s="187"/>
      <c r="J298" s="198">
        <f>BK298</f>
        <v>0</v>
      </c>
      <c r="K298" s="184"/>
      <c r="L298" s="189"/>
      <c r="M298" s="190"/>
      <c r="N298" s="191"/>
      <c r="O298" s="191"/>
      <c r="P298" s="192">
        <f>SUM(P299:P304)</f>
        <v>0</v>
      </c>
      <c r="Q298" s="191"/>
      <c r="R298" s="192">
        <f>SUM(R299:R304)</f>
        <v>0</v>
      </c>
      <c r="S298" s="191"/>
      <c r="T298" s="193">
        <f>SUM(T299:T304)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94" t="s">
        <v>77</v>
      </c>
      <c r="AT298" s="195" t="s">
        <v>71</v>
      </c>
      <c r="AU298" s="195" t="s">
        <v>77</v>
      </c>
      <c r="AY298" s="194" t="s">
        <v>109</v>
      </c>
      <c r="BK298" s="196">
        <f>SUM(BK299:BK304)</f>
        <v>0</v>
      </c>
    </row>
    <row r="299" s="2" customFormat="1" ht="21.75" customHeight="1">
      <c r="A299" s="40"/>
      <c r="B299" s="41"/>
      <c r="C299" s="199" t="s">
        <v>406</v>
      </c>
      <c r="D299" s="199" t="s">
        <v>111</v>
      </c>
      <c r="E299" s="200" t="s">
        <v>407</v>
      </c>
      <c r="F299" s="201" t="s">
        <v>408</v>
      </c>
      <c r="G299" s="202" t="s">
        <v>217</v>
      </c>
      <c r="H299" s="203">
        <v>31.157</v>
      </c>
      <c r="I299" s="204"/>
      <c r="J299" s="205">
        <f>ROUND(I299*H299,2)</f>
        <v>0</v>
      </c>
      <c r="K299" s="201" t="s">
        <v>115</v>
      </c>
      <c r="L299" s="46"/>
      <c r="M299" s="206" t="s">
        <v>19</v>
      </c>
      <c r="N299" s="207" t="s">
        <v>43</v>
      </c>
      <c r="O299" s="86"/>
      <c r="P299" s="208">
        <f>O299*H299</f>
        <v>0</v>
      </c>
      <c r="Q299" s="208">
        <v>0</v>
      </c>
      <c r="R299" s="208">
        <f>Q299*H299</f>
        <v>0</v>
      </c>
      <c r="S299" s="208">
        <v>0</v>
      </c>
      <c r="T299" s="209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0" t="s">
        <v>116</v>
      </c>
      <c r="AT299" s="210" t="s">
        <v>111</v>
      </c>
      <c r="AU299" s="210" t="s">
        <v>79</v>
      </c>
      <c r="AY299" s="19" t="s">
        <v>109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9" t="s">
        <v>77</v>
      </c>
      <c r="BK299" s="211">
        <f>ROUND(I299*H299,2)</f>
        <v>0</v>
      </c>
      <c r="BL299" s="19" t="s">
        <v>116</v>
      </c>
      <c r="BM299" s="210" t="s">
        <v>409</v>
      </c>
    </row>
    <row r="300" s="2" customFormat="1">
      <c r="A300" s="40"/>
      <c r="B300" s="41"/>
      <c r="C300" s="42"/>
      <c r="D300" s="212" t="s">
        <v>118</v>
      </c>
      <c r="E300" s="42"/>
      <c r="F300" s="213" t="s">
        <v>410</v>
      </c>
      <c r="G300" s="42"/>
      <c r="H300" s="42"/>
      <c r="I300" s="214"/>
      <c r="J300" s="42"/>
      <c r="K300" s="42"/>
      <c r="L300" s="46"/>
      <c r="M300" s="215"/>
      <c r="N300" s="216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118</v>
      </c>
      <c r="AU300" s="19" t="s">
        <v>79</v>
      </c>
    </row>
    <row r="301" s="2" customFormat="1">
      <c r="A301" s="40"/>
      <c r="B301" s="41"/>
      <c r="C301" s="42"/>
      <c r="D301" s="217" t="s">
        <v>120</v>
      </c>
      <c r="E301" s="42"/>
      <c r="F301" s="218" t="s">
        <v>411</v>
      </c>
      <c r="G301" s="42"/>
      <c r="H301" s="42"/>
      <c r="I301" s="214"/>
      <c r="J301" s="42"/>
      <c r="K301" s="42"/>
      <c r="L301" s="46"/>
      <c r="M301" s="215"/>
      <c r="N301" s="216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120</v>
      </c>
      <c r="AU301" s="19" t="s">
        <v>79</v>
      </c>
    </row>
    <row r="302" s="13" customFormat="1">
      <c r="A302" s="13"/>
      <c r="B302" s="219"/>
      <c r="C302" s="220"/>
      <c r="D302" s="217" t="s">
        <v>124</v>
      </c>
      <c r="E302" s="221" t="s">
        <v>19</v>
      </c>
      <c r="F302" s="222" t="s">
        <v>412</v>
      </c>
      <c r="G302" s="220"/>
      <c r="H302" s="223">
        <v>3.7200000000000002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9" t="s">
        <v>124</v>
      </c>
      <c r="AU302" s="229" t="s">
        <v>79</v>
      </c>
      <c r="AV302" s="13" t="s">
        <v>79</v>
      </c>
      <c r="AW302" s="13" t="s">
        <v>33</v>
      </c>
      <c r="AX302" s="13" t="s">
        <v>72</v>
      </c>
      <c r="AY302" s="229" t="s">
        <v>109</v>
      </c>
    </row>
    <row r="303" s="13" customFormat="1">
      <c r="A303" s="13"/>
      <c r="B303" s="219"/>
      <c r="C303" s="220"/>
      <c r="D303" s="217" t="s">
        <v>124</v>
      </c>
      <c r="E303" s="221" t="s">
        <v>19</v>
      </c>
      <c r="F303" s="222" t="s">
        <v>413</v>
      </c>
      <c r="G303" s="220"/>
      <c r="H303" s="223">
        <v>27.437000000000001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9" t="s">
        <v>124</v>
      </c>
      <c r="AU303" s="229" t="s">
        <v>79</v>
      </c>
      <c r="AV303" s="13" t="s">
        <v>79</v>
      </c>
      <c r="AW303" s="13" t="s">
        <v>33</v>
      </c>
      <c r="AX303" s="13" t="s">
        <v>72</v>
      </c>
      <c r="AY303" s="229" t="s">
        <v>109</v>
      </c>
    </row>
    <row r="304" s="14" customFormat="1">
      <c r="A304" s="14"/>
      <c r="B304" s="230"/>
      <c r="C304" s="231"/>
      <c r="D304" s="217" t="s">
        <v>124</v>
      </c>
      <c r="E304" s="232" t="s">
        <v>19</v>
      </c>
      <c r="F304" s="233" t="s">
        <v>126</v>
      </c>
      <c r="G304" s="231"/>
      <c r="H304" s="234">
        <v>31.157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124</v>
      </c>
      <c r="AU304" s="240" t="s">
        <v>79</v>
      </c>
      <c r="AV304" s="14" t="s">
        <v>116</v>
      </c>
      <c r="AW304" s="14" t="s">
        <v>33</v>
      </c>
      <c r="AX304" s="14" t="s">
        <v>77</v>
      </c>
      <c r="AY304" s="240" t="s">
        <v>109</v>
      </c>
    </row>
    <row r="305" s="12" customFormat="1" ht="22.8" customHeight="1">
      <c r="A305" s="12"/>
      <c r="B305" s="183"/>
      <c r="C305" s="184"/>
      <c r="D305" s="185" t="s">
        <v>71</v>
      </c>
      <c r="E305" s="197" t="s">
        <v>147</v>
      </c>
      <c r="F305" s="197" t="s">
        <v>414</v>
      </c>
      <c r="G305" s="184"/>
      <c r="H305" s="184"/>
      <c r="I305" s="187"/>
      <c r="J305" s="198">
        <f>BK305</f>
        <v>0</v>
      </c>
      <c r="K305" s="184"/>
      <c r="L305" s="189"/>
      <c r="M305" s="190"/>
      <c r="N305" s="191"/>
      <c r="O305" s="191"/>
      <c r="P305" s="192">
        <f>SUM(P306:P394)</f>
        <v>0</v>
      </c>
      <c r="Q305" s="191"/>
      <c r="R305" s="192">
        <f>SUM(R306:R394)</f>
        <v>99.8340812</v>
      </c>
      <c r="S305" s="191"/>
      <c r="T305" s="193">
        <f>SUM(T306:T394)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4" t="s">
        <v>77</v>
      </c>
      <c r="AT305" s="195" t="s">
        <v>71</v>
      </c>
      <c r="AU305" s="195" t="s">
        <v>77</v>
      </c>
      <c r="AY305" s="194" t="s">
        <v>109</v>
      </c>
      <c r="BK305" s="196">
        <f>SUM(BK306:BK394)</f>
        <v>0</v>
      </c>
    </row>
    <row r="306" s="2" customFormat="1" ht="21.75" customHeight="1">
      <c r="A306" s="40"/>
      <c r="B306" s="41"/>
      <c r="C306" s="199" t="s">
        <v>415</v>
      </c>
      <c r="D306" s="199" t="s">
        <v>111</v>
      </c>
      <c r="E306" s="200" t="s">
        <v>416</v>
      </c>
      <c r="F306" s="201" t="s">
        <v>417</v>
      </c>
      <c r="G306" s="202" t="s">
        <v>114</v>
      </c>
      <c r="H306" s="203">
        <v>16.25</v>
      </c>
      <c r="I306" s="204"/>
      <c r="J306" s="205">
        <f>ROUND(I306*H306,2)</f>
        <v>0</v>
      </c>
      <c r="K306" s="201" t="s">
        <v>115</v>
      </c>
      <c r="L306" s="46"/>
      <c r="M306" s="206" t="s">
        <v>19</v>
      </c>
      <c r="N306" s="207" t="s">
        <v>43</v>
      </c>
      <c r="O306" s="86"/>
      <c r="P306" s="208">
        <f>O306*H306</f>
        <v>0</v>
      </c>
      <c r="Q306" s="208">
        <v>0</v>
      </c>
      <c r="R306" s="208">
        <f>Q306*H306</f>
        <v>0</v>
      </c>
      <c r="S306" s="208">
        <v>0</v>
      </c>
      <c r="T306" s="209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0" t="s">
        <v>116</v>
      </c>
      <c r="AT306" s="210" t="s">
        <v>111</v>
      </c>
      <c r="AU306" s="210" t="s">
        <v>79</v>
      </c>
      <c r="AY306" s="19" t="s">
        <v>109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9" t="s">
        <v>77</v>
      </c>
      <c r="BK306" s="211">
        <f>ROUND(I306*H306,2)</f>
        <v>0</v>
      </c>
      <c r="BL306" s="19" t="s">
        <v>116</v>
      </c>
      <c r="BM306" s="210" t="s">
        <v>418</v>
      </c>
    </row>
    <row r="307" s="2" customFormat="1">
      <c r="A307" s="40"/>
      <c r="B307" s="41"/>
      <c r="C307" s="42"/>
      <c r="D307" s="212" t="s">
        <v>118</v>
      </c>
      <c r="E307" s="42"/>
      <c r="F307" s="213" t="s">
        <v>419</v>
      </c>
      <c r="G307" s="42"/>
      <c r="H307" s="42"/>
      <c r="I307" s="214"/>
      <c r="J307" s="42"/>
      <c r="K307" s="42"/>
      <c r="L307" s="46"/>
      <c r="M307" s="215"/>
      <c r="N307" s="216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118</v>
      </c>
      <c r="AU307" s="19" t="s">
        <v>79</v>
      </c>
    </row>
    <row r="308" s="2" customFormat="1" ht="21.75" customHeight="1">
      <c r="A308" s="40"/>
      <c r="B308" s="41"/>
      <c r="C308" s="199" t="s">
        <v>420</v>
      </c>
      <c r="D308" s="199" t="s">
        <v>111</v>
      </c>
      <c r="E308" s="200" t="s">
        <v>421</v>
      </c>
      <c r="F308" s="201" t="s">
        <v>422</v>
      </c>
      <c r="G308" s="202" t="s">
        <v>114</v>
      </c>
      <c r="H308" s="203">
        <v>41.350000000000001</v>
      </c>
      <c r="I308" s="204"/>
      <c r="J308" s="205">
        <f>ROUND(I308*H308,2)</f>
        <v>0</v>
      </c>
      <c r="K308" s="201" t="s">
        <v>115</v>
      </c>
      <c r="L308" s="46"/>
      <c r="M308" s="206" t="s">
        <v>19</v>
      </c>
      <c r="N308" s="207" t="s">
        <v>43</v>
      </c>
      <c r="O308" s="86"/>
      <c r="P308" s="208">
        <f>O308*H308</f>
        <v>0</v>
      </c>
      <c r="Q308" s="208">
        <v>0</v>
      </c>
      <c r="R308" s="208">
        <f>Q308*H308</f>
        <v>0</v>
      </c>
      <c r="S308" s="208">
        <v>0</v>
      </c>
      <c r="T308" s="209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0" t="s">
        <v>116</v>
      </c>
      <c r="AT308" s="210" t="s">
        <v>111</v>
      </c>
      <c r="AU308" s="210" t="s">
        <v>79</v>
      </c>
      <c r="AY308" s="19" t="s">
        <v>109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9" t="s">
        <v>77</v>
      </c>
      <c r="BK308" s="211">
        <f>ROUND(I308*H308,2)</f>
        <v>0</v>
      </c>
      <c r="BL308" s="19" t="s">
        <v>116</v>
      </c>
      <c r="BM308" s="210" t="s">
        <v>423</v>
      </c>
    </row>
    <row r="309" s="2" customFormat="1">
      <c r="A309" s="40"/>
      <c r="B309" s="41"/>
      <c r="C309" s="42"/>
      <c r="D309" s="212" t="s">
        <v>118</v>
      </c>
      <c r="E309" s="42"/>
      <c r="F309" s="213" t="s">
        <v>424</v>
      </c>
      <c r="G309" s="42"/>
      <c r="H309" s="42"/>
      <c r="I309" s="214"/>
      <c r="J309" s="42"/>
      <c r="K309" s="42"/>
      <c r="L309" s="46"/>
      <c r="M309" s="215"/>
      <c r="N309" s="216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118</v>
      </c>
      <c r="AU309" s="19" t="s">
        <v>79</v>
      </c>
    </row>
    <row r="310" s="13" customFormat="1">
      <c r="A310" s="13"/>
      <c r="B310" s="219"/>
      <c r="C310" s="220"/>
      <c r="D310" s="217" t="s">
        <v>124</v>
      </c>
      <c r="E310" s="221" t="s">
        <v>19</v>
      </c>
      <c r="F310" s="222" t="s">
        <v>425</v>
      </c>
      <c r="G310" s="220"/>
      <c r="H310" s="223">
        <v>41.350000000000001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9" t="s">
        <v>124</v>
      </c>
      <c r="AU310" s="229" t="s">
        <v>79</v>
      </c>
      <c r="AV310" s="13" t="s">
        <v>79</v>
      </c>
      <c r="AW310" s="13" t="s">
        <v>33</v>
      </c>
      <c r="AX310" s="13" t="s">
        <v>77</v>
      </c>
      <c r="AY310" s="229" t="s">
        <v>109</v>
      </c>
    </row>
    <row r="311" s="2" customFormat="1" ht="16.5" customHeight="1">
      <c r="A311" s="40"/>
      <c r="B311" s="41"/>
      <c r="C311" s="199" t="s">
        <v>426</v>
      </c>
      <c r="D311" s="199" t="s">
        <v>111</v>
      </c>
      <c r="E311" s="200" t="s">
        <v>427</v>
      </c>
      <c r="F311" s="201" t="s">
        <v>428</v>
      </c>
      <c r="G311" s="202" t="s">
        <v>114</v>
      </c>
      <c r="H311" s="203">
        <v>18</v>
      </c>
      <c r="I311" s="204"/>
      <c r="J311" s="205">
        <f>ROUND(I311*H311,2)</f>
        <v>0</v>
      </c>
      <c r="K311" s="201" t="s">
        <v>115</v>
      </c>
      <c r="L311" s="46"/>
      <c r="M311" s="206" t="s">
        <v>19</v>
      </c>
      <c r="N311" s="207" t="s">
        <v>43</v>
      </c>
      <c r="O311" s="86"/>
      <c r="P311" s="208">
        <f>O311*H311</f>
        <v>0</v>
      </c>
      <c r="Q311" s="208">
        <v>0</v>
      </c>
      <c r="R311" s="208">
        <f>Q311*H311</f>
        <v>0</v>
      </c>
      <c r="S311" s="208">
        <v>0</v>
      </c>
      <c r="T311" s="209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0" t="s">
        <v>116</v>
      </c>
      <c r="AT311" s="210" t="s">
        <v>111</v>
      </c>
      <c r="AU311" s="210" t="s">
        <v>79</v>
      </c>
      <c r="AY311" s="19" t="s">
        <v>109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9" t="s">
        <v>77</v>
      </c>
      <c r="BK311" s="211">
        <f>ROUND(I311*H311,2)</f>
        <v>0</v>
      </c>
      <c r="BL311" s="19" t="s">
        <v>116</v>
      </c>
      <c r="BM311" s="210" t="s">
        <v>429</v>
      </c>
    </row>
    <row r="312" s="2" customFormat="1">
      <c r="A312" s="40"/>
      <c r="B312" s="41"/>
      <c r="C312" s="42"/>
      <c r="D312" s="212" t="s">
        <v>118</v>
      </c>
      <c r="E312" s="42"/>
      <c r="F312" s="213" t="s">
        <v>430</v>
      </c>
      <c r="G312" s="42"/>
      <c r="H312" s="42"/>
      <c r="I312" s="214"/>
      <c r="J312" s="42"/>
      <c r="K312" s="42"/>
      <c r="L312" s="46"/>
      <c r="M312" s="215"/>
      <c r="N312" s="216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118</v>
      </c>
      <c r="AU312" s="19" t="s">
        <v>79</v>
      </c>
    </row>
    <row r="313" s="13" customFormat="1">
      <c r="A313" s="13"/>
      <c r="B313" s="219"/>
      <c r="C313" s="220"/>
      <c r="D313" s="217" t="s">
        <v>124</v>
      </c>
      <c r="E313" s="221" t="s">
        <v>19</v>
      </c>
      <c r="F313" s="222" t="s">
        <v>431</v>
      </c>
      <c r="G313" s="220"/>
      <c r="H313" s="223">
        <v>4.9500000000000002</v>
      </c>
      <c r="I313" s="224"/>
      <c r="J313" s="220"/>
      <c r="K313" s="220"/>
      <c r="L313" s="225"/>
      <c r="M313" s="226"/>
      <c r="N313" s="227"/>
      <c r="O313" s="227"/>
      <c r="P313" s="227"/>
      <c r="Q313" s="227"/>
      <c r="R313" s="227"/>
      <c r="S313" s="227"/>
      <c r="T313" s="22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9" t="s">
        <v>124</v>
      </c>
      <c r="AU313" s="229" t="s">
        <v>79</v>
      </c>
      <c r="AV313" s="13" t="s">
        <v>79</v>
      </c>
      <c r="AW313" s="13" t="s">
        <v>33</v>
      </c>
      <c r="AX313" s="13" t="s">
        <v>72</v>
      </c>
      <c r="AY313" s="229" t="s">
        <v>109</v>
      </c>
    </row>
    <row r="314" s="13" customFormat="1">
      <c r="A314" s="13"/>
      <c r="B314" s="219"/>
      <c r="C314" s="220"/>
      <c r="D314" s="217" t="s">
        <v>124</v>
      </c>
      <c r="E314" s="221" t="s">
        <v>19</v>
      </c>
      <c r="F314" s="222" t="s">
        <v>432</v>
      </c>
      <c r="G314" s="220"/>
      <c r="H314" s="223">
        <v>13.050000000000001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29" t="s">
        <v>124</v>
      </c>
      <c r="AU314" s="229" t="s">
        <v>79</v>
      </c>
      <c r="AV314" s="13" t="s">
        <v>79</v>
      </c>
      <c r="AW314" s="13" t="s">
        <v>33</v>
      </c>
      <c r="AX314" s="13" t="s">
        <v>72</v>
      </c>
      <c r="AY314" s="229" t="s">
        <v>109</v>
      </c>
    </row>
    <row r="315" s="14" customFormat="1">
      <c r="A315" s="14"/>
      <c r="B315" s="230"/>
      <c r="C315" s="231"/>
      <c r="D315" s="217" t="s">
        <v>124</v>
      </c>
      <c r="E315" s="232" t="s">
        <v>19</v>
      </c>
      <c r="F315" s="233" t="s">
        <v>126</v>
      </c>
      <c r="G315" s="231"/>
      <c r="H315" s="234">
        <v>18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0" t="s">
        <v>124</v>
      </c>
      <c r="AU315" s="240" t="s">
        <v>79</v>
      </c>
      <c r="AV315" s="14" t="s">
        <v>116</v>
      </c>
      <c r="AW315" s="14" t="s">
        <v>33</v>
      </c>
      <c r="AX315" s="14" t="s">
        <v>77</v>
      </c>
      <c r="AY315" s="240" t="s">
        <v>109</v>
      </c>
    </row>
    <row r="316" s="2" customFormat="1" ht="16.5" customHeight="1">
      <c r="A316" s="40"/>
      <c r="B316" s="41"/>
      <c r="C316" s="199" t="s">
        <v>433</v>
      </c>
      <c r="D316" s="199" t="s">
        <v>111</v>
      </c>
      <c r="E316" s="200" t="s">
        <v>434</v>
      </c>
      <c r="F316" s="201" t="s">
        <v>435</v>
      </c>
      <c r="G316" s="202" t="s">
        <v>114</v>
      </c>
      <c r="H316" s="203">
        <v>140.56</v>
      </c>
      <c r="I316" s="204"/>
      <c r="J316" s="205">
        <f>ROUND(I316*H316,2)</f>
        <v>0</v>
      </c>
      <c r="K316" s="201" t="s">
        <v>115</v>
      </c>
      <c r="L316" s="46"/>
      <c r="M316" s="206" t="s">
        <v>19</v>
      </c>
      <c r="N316" s="207" t="s">
        <v>43</v>
      </c>
      <c r="O316" s="86"/>
      <c r="P316" s="208">
        <f>O316*H316</f>
        <v>0</v>
      </c>
      <c r="Q316" s="208">
        <v>0</v>
      </c>
      <c r="R316" s="208">
        <f>Q316*H316</f>
        <v>0</v>
      </c>
      <c r="S316" s="208">
        <v>0</v>
      </c>
      <c r="T316" s="209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0" t="s">
        <v>116</v>
      </c>
      <c r="AT316" s="210" t="s">
        <v>111</v>
      </c>
      <c r="AU316" s="210" t="s">
        <v>79</v>
      </c>
      <c r="AY316" s="19" t="s">
        <v>109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9" t="s">
        <v>77</v>
      </c>
      <c r="BK316" s="211">
        <f>ROUND(I316*H316,2)</f>
        <v>0</v>
      </c>
      <c r="BL316" s="19" t="s">
        <v>116</v>
      </c>
      <c r="BM316" s="210" t="s">
        <v>436</v>
      </c>
    </row>
    <row r="317" s="2" customFormat="1">
      <c r="A317" s="40"/>
      <c r="B317" s="41"/>
      <c r="C317" s="42"/>
      <c r="D317" s="212" t="s">
        <v>118</v>
      </c>
      <c r="E317" s="42"/>
      <c r="F317" s="213" t="s">
        <v>437</v>
      </c>
      <c r="G317" s="42"/>
      <c r="H317" s="42"/>
      <c r="I317" s="214"/>
      <c r="J317" s="42"/>
      <c r="K317" s="42"/>
      <c r="L317" s="46"/>
      <c r="M317" s="215"/>
      <c r="N317" s="216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118</v>
      </c>
      <c r="AU317" s="19" t="s">
        <v>79</v>
      </c>
    </row>
    <row r="318" s="13" customFormat="1">
      <c r="A318" s="13"/>
      <c r="B318" s="219"/>
      <c r="C318" s="220"/>
      <c r="D318" s="217" t="s">
        <v>124</v>
      </c>
      <c r="E318" s="221" t="s">
        <v>19</v>
      </c>
      <c r="F318" s="222" t="s">
        <v>438</v>
      </c>
      <c r="G318" s="220"/>
      <c r="H318" s="223">
        <v>50.710000000000001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29" t="s">
        <v>124</v>
      </c>
      <c r="AU318" s="229" t="s">
        <v>79</v>
      </c>
      <c r="AV318" s="13" t="s">
        <v>79</v>
      </c>
      <c r="AW318" s="13" t="s">
        <v>33</v>
      </c>
      <c r="AX318" s="13" t="s">
        <v>72</v>
      </c>
      <c r="AY318" s="229" t="s">
        <v>109</v>
      </c>
    </row>
    <row r="319" s="13" customFormat="1">
      <c r="A319" s="13"/>
      <c r="B319" s="219"/>
      <c r="C319" s="220"/>
      <c r="D319" s="217" t="s">
        <v>124</v>
      </c>
      <c r="E319" s="221" t="s">
        <v>19</v>
      </c>
      <c r="F319" s="222" t="s">
        <v>439</v>
      </c>
      <c r="G319" s="220"/>
      <c r="H319" s="223">
        <v>89.849999999999994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9" t="s">
        <v>124</v>
      </c>
      <c r="AU319" s="229" t="s">
        <v>79</v>
      </c>
      <c r="AV319" s="13" t="s">
        <v>79</v>
      </c>
      <c r="AW319" s="13" t="s">
        <v>33</v>
      </c>
      <c r="AX319" s="13" t="s">
        <v>72</v>
      </c>
      <c r="AY319" s="229" t="s">
        <v>109</v>
      </c>
    </row>
    <row r="320" s="14" customFormat="1">
      <c r="A320" s="14"/>
      <c r="B320" s="230"/>
      <c r="C320" s="231"/>
      <c r="D320" s="217" t="s">
        <v>124</v>
      </c>
      <c r="E320" s="232" t="s">
        <v>19</v>
      </c>
      <c r="F320" s="233" t="s">
        <v>126</v>
      </c>
      <c r="G320" s="231"/>
      <c r="H320" s="234">
        <v>140.56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124</v>
      </c>
      <c r="AU320" s="240" t="s">
        <v>79</v>
      </c>
      <c r="AV320" s="14" t="s">
        <v>116</v>
      </c>
      <c r="AW320" s="14" t="s">
        <v>33</v>
      </c>
      <c r="AX320" s="14" t="s">
        <v>77</v>
      </c>
      <c r="AY320" s="240" t="s">
        <v>109</v>
      </c>
    </row>
    <row r="321" s="2" customFormat="1" ht="24.15" customHeight="1">
      <c r="A321" s="40"/>
      <c r="B321" s="41"/>
      <c r="C321" s="199" t="s">
        <v>440</v>
      </c>
      <c r="D321" s="199" t="s">
        <v>111</v>
      </c>
      <c r="E321" s="200" t="s">
        <v>441</v>
      </c>
      <c r="F321" s="201" t="s">
        <v>442</v>
      </c>
      <c r="G321" s="202" t="s">
        <v>114</v>
      </c>
      <c r="H321" s="203">
        <v>65.349999999999994</v>
      </c>
      <c r="I321" s="204"/>
      <c r="J321" s="205">
        <f>ROUND(I321*H321,2)</f>
        <v>0</v>
      </c>
      <c r="K321" s="201" t="s">
        <v>115</v>
      </c>
      <c r="L321" s="46"/>
      <c r="M321" s="206" t="s">
        <v>19</v>
      </c>
      <c r="N321" s="207" t="s">
        <v>43</v>
      </c>
      <c r="O321" s="86"/>
      <c r="P321" s="208">
        <f>O321*H321</f>
        <v>0</v>
      </c>
      <c r="Q321" s="208">
        <v>0.21099999999999999</v>
      </c>
      <c r="R321" s="208">
        <f>Q321*H321</f>
        <v>13.788849999999998</v>
      </c>
      <c r="S321" s="208">
        <v>0</v>
      </c>
      <c r="T321" s="209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0" t="s">
        <v>116</v>
      </c>
      <c r="AT321" s="210" t="s">
        <v>111</v>
      </c>
      <c r="AU321" s="210" t="s">
        <v>79</v>
      </c>
      <c r="AY321" s="19" t="s">
        <v>109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9" t="s">
        <v>77</v>
      </c>
      <c r="BK321" s="211">
        <f>ROUND(I321*H321,2)</f>
        <v>0</v>
      </c>
      <c r="BL321" s="19" t="s">
        <v>116</v>
      </c>
      <c r="BM321" s="210" t="s">
        <v>443</v>
      </c>
    </row>
    <row r="322" s="2" customFormat="1">
      <c r="A322" s="40"/>
      <c r="B322" s="41"/>
      <c r="C322" s="42"/>
      <c r="D322" s="212" t="s">
        <v>118</v>
      </c>
      <c r="E322" s="42"/>
      <c r="F322" s="213" t="s">
        <v>444</v>
      </c>
      <c r="G322" s="42"/>
      <c r="H322" s="42"/>
      <c r="I322" s="214"/>
      <c r="J322" s="42"/>
      <c r="K322" s="42"/>
      <c r="L322" s="46"/>
      <c r="M322" s="215"/>
      <c r="N322" s="216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118</v>
      </c>
      <c r="AU322" s="19" t="s">
        <v>79</v>
      </c>
    </row>
    <row r="323" s="2" customFormat="1">
      <c r="A323" s="40"/>
      <c r="B323" s="41"/>
      <c r="C323" s="42"/>
      <c r="D323" s="217" t="s">
        <v>120</v>
      </c>
      <c r="E323" s="42"/>
      <c r="F323" s="218" t="s">
        <v>445</v>
      </c>
      <c r="G323" s="42"/>
      <c r="H323" s="42"/>
      <c r="I323" s="214"/>
      <c r="J323" s="42"/>
      <c r="K323" s="42"/>
      <c r="L323" s="46"/>
      <c r="M323" s="215"/>
      <c r="N323" s="216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120</v>
      </c>
      <c r="AU323" s="19" t="s">
        <v>79</v>
      </c>
    </row>
    <row r="324" s="13" customFormat="1">
      <c r="A324" s="13"/>
      <c r="B324" s="219"/>
      <c r="C324" s="220"/>
      <c r="D324" s="217" t="s">
        <v>124</v>
      </c>
      <c r="E324" s="221" t="s">
        <v>19</v>
      </c>
      <c r="F324" s="222" t="s">
        <v>446</v>
      </c>
      <c r="G324" s="220"/>
      <c r="H324" s="223">
        <v>65.349999999999994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9" t="s">
        <v>124</v>
      </c>
      <c r="AU324" s="229" t="s">
        <v>79</v>
      </c>
      <c r="AV324" s="13" t="s">
        <v>79</v>
      </c>
      <c r="AW324" s="13" t="s">
        <v>33</v>
      </c>
      <c r="AX324" s="13" t="s">
        <v>77</v>
      </c>
      <c r="AY324" s="229" t="s">
        <v>109</v>
      </c>
    </row>
    <row r="325" s="2" customFormat="1" ht="24.15" customHeight="1">
      <c r="A325" s="40"/>
      <c r="B325" s="41"/>
      <c r="C325" s="199" t="s">
        <v>447</v>
      </c>
      <c r="D325" s="199" t="s">
        <v>111</v>
      </c>
      <c r="E325" s="200" t="s">
        <v>448</v>
      </c>
      <c r="F325" s="201" t="s">
        <v>449</v>
      </c>
      <c r="G325" s="202" t="s">
        <v>114</v>
      </c>
      <c r="H325" s="203">
        <v>16.25</v>
      </c>
      <c r="I325" s="204"/>
      <c r="J325" s="205">
        <f>ROUND(I325*H325,2)</f>
        <v>0</v>
      </c>
      <c r="K325" s="201" t="s">
        <v>115</v>
      </c>
      <c r="L325" s="46"/>
      <c r="M325" s="206" t="s">
        <v>19</v>
      </c>
      <c r="N325" s="207" t="s">
        <v>43</v>
      </c>
      <c r="O325" s="86"/>
      <c r="P325" s="208">
        <f>O325*H325</f>
        <v>0</v>
      </c>
      <c r="Q325" s="208">
        <v>0.26375999999999999</v>
      </c>
      <c r="R325" s="208">
        <f>Q325*H325</f>
        <v>4.2861000000000002</v>
      </c>
      <c r="S325" s="208">
        <v>0</v>
      </c>
      <c r="T325" s="209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0" t="s">
        <v>116</v>
      </c>
      <c r="AT325" s="210" t="s">
        <v>111</v>
      </c>
      <c r="AU325" s="210" t="s">
        <v>79</v>
      </c>
      <c r="AY325" s="19" t="s">
        <v>109</v>
      </c>
      <c r="BE325" s="211">
        <f>IF(N325="základní",J325,0)</f>
        <v>0</v>
      </c>
      <c r="BF325" s="211">
        <f>IF(N325="snížená",J325,0)</f>
        <v>0</v>
      </c>
      <c r="BG325" s="211">
        <f>IF(N325="zákl. přenesená",J325,0)</f>
        <v>0</v>
      </c>
      <c r="BH325" s="211">
        <f>IF(N325="sníž. přenesená",J325,0)</f>
        <v>0</v>
      </c>
      <c r="BI325" s="211">
        <f>IF(N325="nulová",J325,0)</f>
        <v>0</v>
      </c>
      <c r="BJ325" s="19" t="s">
        <v>77</v>
      </c>
      <c r="BK325" s="211">
        <f>ROUND(I325*H325,2)</f>
        <v>0</v>
      </c>
      <c r="BL325" s="19" t="s">
        <v>116</v>
      </c>
      <c r="BM325" s="210" t="s">
        <v>450</v>
      </c>
    </row>
    <row r="326" s="2" customFormat="1">
      <c r="A326" s="40"/>
      <c r="B326" s="41"/>
      <c r="C326" s="42"/>
      <c r="D326" s="212" t="s">
        <v>118</v>
      </c>
      <c r="E326" s="42"/>
      <c r="F326" s="213" t="s">
        <v>451</v>
      </c>
      <c r="G326" s="42"/>
      <c r="H326" s="42"/>
      <c r="I326" s="214"/>
      <c r="J326" s="42"/>
      <c r="K326" s="42"/>
      <c r="L326" s="46"/>
      <c r="M326" s="215"/>
      <c r="N326" s="216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118</v>
      </c>
      <c r="AU326" s="19" t="s">
        <v>79</v>
      </c>
    </row>
    <row r="327" s="2" customFormat="1">
      <c r="A327" s="40"/>
      <c r="B327" s="41"/>
      <c r="C327" s="42"/>
      <c r="D327" s="217" t="s">
        <v>120</v>
      </c>
      <c r="E327" s="42"/>
      <c r="F327" s="218" t="s">
        <v>445</v>
      </c>
      <c r="G327" s="42"/>
      <c r="H327" s="42"/>
      <c r="I327" s="214"/>
      <c r="J327" s="42"/>
      <c r="K327" s="42"/>
      <c r="L327" s="46"/>
      <c r="M327" s="215"/>
      <c r="N327" s="216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120</v>
      </c>
      <c r="AU327" s="19" t="s">
        <v>79</v>
      </c>
    </row>
    <row r="328" s="2" customFormat="1" ht="24.15" customHeight="1">
      <c r="A328" s="40"/>
      <c r="B328" s="41"/>
      <c r="C328" s="199" t="s">
        <v>452</v>
      </c>
      <c r="D328" s="199" t="s">
        <v>111</v>
      </c>
      <c r="E328" s="200" t="s">
        <v>453</v>
      </c>
      <c r="F328" s="201" t="s">
        <v>454</v>
      </c>
      <c r="G328" s="202" t="s">
        <v>114</v>
      </c>
      <c r="H328" s="203">
        <v>89.849999999999994</v>
      </c>
      <c r="I328" s="204"/>
      <c r="J328" s="205">
        <f>ROUND(I328*H328,2)</f>
        <v>0</v>
      </c>
      <c r="K328" s="201" t="s">
        <v>115</v>
      </c>
      <c r="L328" s="46"/>
      <c r="M328" s="206" t="s">
        <v>19</v>
      </c>
      <c r="N328" s="207" t="s">
        <v>43</v>
      </c>
      <c r="O328" s="86"/>
      <c r="P328" s="208">
        <f>O328*H328</f>
        <v>0</v>
      </c>
      <c r="Q328" s="208">
        <v>0.31647999999999998</v>
      </c>
      <c r="R328" s="208">
        <f>Q328*H328</f>
        <v>28.435727999999997</v>
      </c>
      <c r="S328" s="208">
        <v>0</v>
      </c>
      <c r="T328" s="209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0" t="s">
        <v>116</v>
      </c>
      <c r="AT328" s="210" t="s">
        <v>111</v>
      </c>
      <c r="AU328" s="210" t="s">
        <v>79</v>
      </c>
      <c r="AY328" s="19" t="s">
        <v>109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19" t="s">
        <v>77</v>
      </c>
      <c r="BK328" s="211">
        <f>ROUND(I328*H328,2)</f>
        <v>0</v>
      </c>
      <c r="BL328" s="19" t="s">
        <v>116</v>
      </c>
      <c r="BM328" s="210" t="s">
        <v>455</v>
      </c>
    </row>
    <row r="329" s="2" customFormat="1">
      <c r="A329" s="40"/>
      <c r="B329" s="41"/>
      <c r="C329" s="42"/>
      <c r="D329" s="212" t="s">
        <v>118</v>
      </c>
      <c r="E329" s="42"/>
      <c r="F329" s="213" t="s">
        <v>456</v>
      </c>
      <c r="G329" s="42"/>
      <c r="H329" s="42"/>
      <c r="I329" s="214"/>
      <c r="J329" s="42"/>
      <c r="K329" s="42"/>
      <c r="L329" s="46"/>
      <c r="M329" s="215"/>
      <c r="N329" s="216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118</v>
      </c>
      <c r="AU329" s="19" t="s">
        <v>79</v>
      </c>
    </row>
    <row r="330" s="2" customFormat="1">
      <c r="A330" s="40"/>
      <c r="B330" s="41"/>
      <c r="C330" s="42"/>
      <c r="D330" s="217" t="s">
        <v>120</v>
      </c>
      <c r="E330" s="42"/>
      <c r="F330" s="218" t="s">
        <v>445</v>
      </c>
      <c r="G330" s="42"/>
      <c r="H330" s="42"/>
      <c r="I330" s="214"/>
      <c r="J330" s="42"/>
      <c r="K330" s="42"/>
      <c r="L330" s="46"/>
      <c r="M330" s="215"/>
      <c r="N330" s="216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120</v>
      </c>
      <c r="AU330" s="19" t="s">
        <v>79</v>
      </c>
    </row>
    <row r="331" s="13" customFormat="1">
      <c r="A331" s="13"/>
      <c r="B331" s="219"/>
      <c r="C331" s="220"/>
      <c r="D331" s="217" t="s">
        <v>124</v>
      </c>
      <c r="E331" s="221" t="s">
        <v>19</v>
      </c>
      <c r="F331" s="222" t="s">
        <v>457</v>
      </c>
      <c r="G331" s="220"/>
      <c r="H331" s="223">
        <v>89.849999999999994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9" t="s">
        <v>124</v>
      </c>
      <c r="AU331" s="229" t="s">
        <v>79</v>
      </c>
      <c r="AV331" s="13" t="s">
        <v>79</v>
      </c>
      <c r="AW331" s="13" t="s">
        <v>33</v>
      </c>
      <c r="AX331" s="13" t="s">
        <v>77</v>
      </c>
      <c r="AY331" s="229" t="s">
        <v>109</v>
      </c>
    </row>
    <row r="332" s="2" customFormat="1" ht="24.15" customHeight="1">
      <c r="A332" s="40"/>
      <c r="B332" s="41"/>
      <c r="C332" s="199" t="s">
        <v>458</v>
      </c>
      <c r="D332" s="199" t="s">
        <v>111</v>
      </c>
      <c r="E332" s="200" t="s">
        <v>459</v>
      </c>
      <c r="F332" s="201" t="s">
        <v>460</v>
      </c>
      <c r="G332" s="202" t="s">
        <v>114</v>
      </c>
      <c r="H332" s="203">
        <v>9.4499999999999993</v>
      </c>
      <c r="I332" s="204"/>
      <c r="J332" s="205">
        <f>ROUND(I332*H332,2)</f>
        <v>0</v>
      </c>
      <c r="K332" s="201" t="s">
        <v>115</v>
      </c>
      <c r="L332" s="46"/>
      <c r="M332" s="206" t="s">
        <v>19</v>
      </c>
      <c r="N332" s="207" t="s">
        <v>43</v>
      </c>
      <c r="O332" s="86"/>
      <c r="P332" s="208">
        <f>O332*H332</f>
        <v>0</v>
      </c>
      <c r="Q332" s="208">
        <v>0.34499999999999997</v>
      </c>
      <c r="R332" s="208">
        <f>Q332*H332</f>
        <v>3.2602499999999996</v>
      </c>
      <c r="S332" s="208">
        <v>0</v>
      </c>
      <c r="T332" s="209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0" t="s">
        <v>116</v>
      </c>
      <c r="AT332" s="210" t="s">
        <v>111</v>
      </c>
      <c r="AU332" s="210" t="s">
        <v>79</v>
      </c>
      <c r="AY332" s="19" t="s">
        <v>109</v>
      </c>
      <c r="BE332" s="211">
        <f>IF(N332="základní",J332,0)</f>
        <v>0</v>
      </c>
      <c r="BF332" s="211">
        <f>IF(N332="snížená",J332,0)</f>
        <v>0</v>
      </c>
      <c r="BG332" s="211">
        <f>IF(N332="zákl. přenesená",J332,0)</f>
        <v>0</v>
      </c>
      <c r="BH332" s="211">
        <f>IF(N332="sníž. přenesená",J332,0)</f>
        <v>0</v>
      </c>
      <c r="BI332" s="211">
        <f>IF(N332="nulová",J332,0)</f>
        <v>0</v>
      </c>
      <c r="BJ332" s="19" t="s">
        <v>77</v>
      </c>
      <c r="BK332" s="211">
        <f>ROUND(I332*H332,2)</f>
        <v>0</v>
      </c>
      <c r="BL332" s="19" t="s">
        <v>116</v>
      </c>
      <c r="BM332" s="210" t="s">
        <v>461</v>
      </c>
    </row>
    <row r="333" s="2" customFormat="1">
      <c r="A333" s="40"/>
      <c r="B333" s="41"/>
      <c r="C333" s="42"/>
      <c r="D333" s="212" t="s">
        <v>118</v>
      </c>
      <c r="E333" s="42"/>
      <c r="F333" s="213" t="s">
        <v>462</v>
      </c>
      <c r="G333" s="42"/>
      <c r="H333" s="42"/>
      <c r="I333" s="214"/>
      <c r="J333" s="42"/>
      <c r="K333" s="42"/>
      <c r="L333" s="46"/>
      <c r="M333" s="215"/>
      <c r="N333" s="216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118</v>
      </c>
      <c r="AU333" s="19" t="s">
        <v>79</v>
      </c>
    </row>
    <row r="334" s="2" customFormat="1">
      <c r="A334" s="40"/>
      <c r="B334" s="41"/>
      <c r="C334" s="42"/>
      <c r="D334" s="217" t="s">
        <v>120</v>
      </c>
      <c r="E334" s="42"/>
      <c r="F334" s="218" t="s">
        <v>463</v>
      </c>
      <c r="G334" s="42"/>
      <c r="H334" s="42"/>
      <c r="I334" s="214"/>
      <c r="J334" s="42"/>
      <c r="K334" s="42"/>
      <c r="L334" s="46"/>
      <c r="M334" s="215"/>
      <c r="N334" s="216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120</v>
      </c>
      <c r="AU334" s="19" t="s">
        <v>79</v>
      </c>
    </row>
    <row r="335" s="13" customFormat="1">
      <c r="A335" s="13"/>
      <c r="B335" s="219"/>
      <c r="C335" s="220"/>
      <c r="D335" s="217" t="s">
        <v>124</v>
      </c>
      <c r="E335" s="221" t="s">
        <v>19</v>
      </c>
      <c r="F335" s="222" t="s">
        <v>464</v>
      </c>
      <c r="G335" s="220"/>
      <c r="H335" s="223">
        <v>9.4499999999999993</v>
      </c>
      <c r="I335" s="224"/>
      <c r="J335" s="220"/>
      <c r="K335" s="220"/>
      <c r="L335" s="225"/>
      <c r="M335" s="226"/>
      <c r="N335" s="227"/>
      <c r="O335" s="227"/>
      <c r="P335" s="227"/>
      <c r="Q335" s="227"/>
      <c r="R335" s="227"/>
      <c r="S335" s="227"/>
      <c r="T335" s="22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9" t="s">
        <v>124</v>
      </c>
      <c r="AU335" s="229" t="s">
        <v>79</v>
      </c>
      <c r="AV335" s="13" t="s">
        <v>79</v>
      </c>
      <c r="AW335" s="13" t="s">
        <v>33</v>
      </c>
      <c r="AX335" s="13" t="s">
        <v>77</v>
      </c>
      <c r="AY335" s="229" t="s">
        <v>109</v>
      </c>
    </row>
    <row r="336" s="2" customFormat="1" ht="24.15" customHeight="1">
      <c r="A336" s="40"/>
      <c r="B336" s="41"/>
      <c r="C336" s="199" t="s">
        <v>465</v>
      </c>
      <c r="D336" s="199" t="s">
        <v>111</v>
      </c>
      <c r="E336" s="200" t="s">
        <v>466</v>
      </c>
      <c r="F336" s="201" t="s">
        <v>467</v>
      </c>
      <c r="G336" s="202" t="s">
        <v>114</v>
      </c>
      <c r="H336" s="203">
        <v>27.359999999999999</v>
      </c>
      <c r="I336" s="204"/>
      <c r="J336" s="205">
        <f>ROUND(I336*H336,2)</f>
        <v>0</v>
      </c>
      <c r="K336" s="201" t="s">
        <v>115</v>
      </c>
      <c r="L336" s="46"/>
      <c r="M336" s="206" t="s">
        <v>19</v>
      </c>
      <c r="N336" s="207" t="s">
        <v>43</v>
      </c>
      <c r="O336" s="86"/>
      <c r="P336" s="208">
        <f>O336*H336</f>
        <v>0</v>
      </c>
      <c r="Q336" s="208">
        <v>0.46000000000000002</v>
      </c>
      <c r="R336" s="208">
        <f>Q336*H336</f>
        <v>12.5856</v>
      </c>
      <c r="S336" s="208">
        <v>0</v>
      </c>
      <c r="T336" s="209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0" t="s">
        <v>116</v>
      </c>
      <c r="AT336" s="210" t="s">
        <v>111</v>
      </c>
      <c r="AU336" s="210" t="s">
        <v>79</v>
      </c>
      <c r="AY336" s="19" t="s">
        <v>109</v>
      </c>
      <c r="BE336" s="211">
        <f>IF(N336="základní",J336,0)</f>
        <v>0</v>
      </c>
      <c r="BF336" s="211">
        <f>IF(N336="snížená",J336,0)</f>
        <v>0</v>
      </c>
      <c r="BG336" s="211">
        <f>IF(N336="zákl. přenesená",J336,0)</f>
        <v>0</v>
      </c>
      <c r="BH336" s="211">
        <f>IF(N336="sníž. přenesená",J336,0)</f>
        <v>0</v>
      </c>
      <c r="BI336" s="211">
        <f>IF(N336="nulová",J336,0)</f>
        <v>0</v>
      </c>
      <c r="BJ336" s="19" t="s">
        <v>77</v>
      </c>
      <c r="BK336" s="211">
        <f>ROUND(I336*H336,2)</f>
        <v>0</v>
      </c>
      <c r="BL336" s="19" t="s">
        <v>116</v>
      </c>
      <c r="BM336" s="210" t="s">
        <v>468</v>
      </c>
    </row>
    <row r="337" s="2" customFormat="1">
      <c r="A337" s="40"/>
      <c r="B337" s="41"/>
      <c r="C337" s="42"/>
      <c r="D337" s="212" t="s">
        <v>118</v>
      </c>
      <c r="E337" s="42"/>
      <c r="F337" s="213" t="s">
        <v>469</v>
      </c>
      <c r="G337" s="42"/>
      <c r="H337" s="42"/>
      <c r="I337" s="214"/>
      <c r="J337" s="42"/>
      <c r="K337" s="42"/>
      <c r="L337" s="46"/>
      <c r="M337" s="215"/>
      <c r="N337" s="216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118</v>
      </c>
      <c r="AU337" s="19" t="s">
        <v>79</v>
      </c>
    </row>
    <row r="338" s="2" customFormat="1">
      <c r="A338" s="40"/>
      <c r="B338" s="41"/>
      <c r="C338" s="42"/>
      <c r="D338" s="217" t="s">
        <v>120</v>
      </c>
      <c r="E338" s="42"/>
      <c r="F338" s="218" t="s">
        <v>463</v>
      </c>
      <c r="G338" s="42"/>
      <c r="H338" s="42"/>
      <c r="I338" s="214"/>
      <c r="J338" s="42"/>
      <c r="K338" s="42"/>
      <c r="L338" s="46"/>
      <c r="M338" s="215"/>
      <c r="N338" s="216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120</v>
      </c>
      <c r="AU338" s="19" t="s">
        <v>79</v>
      </c>
    </row>
    <row r="339" s="13" customFormat="1">
      <c r="A339" s="13"/>
      <c r="B339" s="219"/>
      <c r="C339" s="220"/>
      <c r="D339" s="217" t="s">
        <v>124</v>
      </c>
      <c r="E339" s="221" t="s">
        <v>19</v>
      </c>
      <c r="F339" s="222" t="s">
        <v>470</v>
      </c>
      <c r="G339" s="220"/>
      <c r="H339" s="223">
        <v>9.6500000000000004</v>
      </c>
      <c r="I339" s="224"/>
      <c r="J339" s="220"/>
      <c r="K339" s="220"/>
      <c r="L339" s="225"/>
      <c r="M339" s="226"/>
      <c r="N339" s="227"/>
      <c r="O339" s="227"/>
      <c r="P339" s="227"/>
      <c r="Q339" s="227"/>
      <c r="R339" s="227"/>
      <c r="S339" s="227"/>
      <c r="T339" s="22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9" t="s">
        <v>124</v>
      </c>
      <c r="AU339" s="229" t="s">
        <v>79</v>
      </c>
      <c r="AV339" s="13" t="s">
        <v>79</v>
      </c>
      <c r="AW339" s="13" t="s">
        <v>33</v>
      </c>
      <c r="AX339" s="13" t="s">
        <v>72</v>
      </c>
      <c r="AY339" s="229" t="s">
        <v>109</v>
      </c>
    </row>
    <row r="340" s="13" customFormat="1">
      <c r="A340" s="13"/>
      <c r="B340" s="219"/>
      <c r="C340" s="220"/>
      <c r="D340" s="217" t="s">
        <v>124</v>
      </c>
      <c r="E340" s="221" t="s">
        <v>19</v>
      </c>
      <c r="F340" s="222" t="s">
        <v>471</v>
      </c>
      <c r="G340" s="220"/>
      <c r="H340" s="223">
        <v>9.4499999999999993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29" t="s">
        <v>124</v>
      </c>
      <c r="AU340" s="229" t="s">
        <v>79</v>
      </c>
      <c r="AV340" s="13" t="s">
        <v>79</v>
      </c>
      <c r="AW340" s="13" t="s">
        <v>33</v>
      </c>
      <c r="AX340" s="13" t="s">
        <v>72</v>
      </c>
      <c r="AY340" s="229" t="s">
        <v>109</v>
      </c>
    </row>
    <row r="341" s="13" customFormat="1">
      <c r="A341" s="13"/>
      <c r="B341" s="219"/>
      <c r="C341" s="220"/>
      <c r="D341" s="217" t="s">
        <v>124</v>
      </c>
      <c r="E341" s="221" t="s">
        <v>19</v>
      </c>
      <c r="F341" s="222" t="s">
        <v>472</v>
      </c>
      <c r="G341" s="220"/>
      <c r="H341" s="223">
        <v>8.2599999999999998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9" t="s">
        <v>124</v>
      </c>
      <c r="AU341" s="229" t="s">
        <v>79</v>
      </c>
      <c r="AV341" s="13" t="s">
        <v>79</v>
      </c>
      <c r="AW341" s="13" t="s">
        <v>33</v>
      </c>
      <c r="AX341" s="13" t="s">
        <v>72</v>
      </c>
      <c r="AY341" s="229" t="s">
        <v>109</v>
      </c>
    </row>
    <row r="342" s="14" customFormat="1">
      <c r="A342" s="14"/>
      <c r="B342" s="230"/>
      <c r="C342" s="231"/>
      <c r="D342" s="217" t="s">
        <v>124</v>
      </c>
      <c r="E342" s="232" t="s">
        <v>19</v>
      </c>
      <c r="F342" s="233" t="s">
        <v>126</v>
      </c>
      <c r="G342" s="231"/>
      <c r="H342" s="234">
        <v>27.359999999999999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0" t="s">
        <v>124</v>
      </c>
      <c r="AU342" s="240" t="s">
        <v>79</v>
      </c>
      <c r="AV342" s="14" t="s">
        <v>116</v>
      </c>
      <c r="AW342" s="14" t="s">
        <v>33</v>
      </c>
      <c r="AX342" s="14" t="s">
        <v>77</v>
      </c>
      <c r="AY342" s="240" t="s">
        <v>109</v>
      </c>
    </row>
    <row r="343" s="2" customFormat="1" ht="24.15" customHeight="1">
      <c r="A343" s="40"/>
      <c r="B343" s="41"/>
      <c r="C343" s="199" t="s">
        <v>473</v>
      </c>
      <c r="D343" s="199" t="s">
        <v>111</v>
      </c>
      <c r="E343" s="200" t="s">
        <v>474</v>
      </c>
      <c r="F343" s="201" t="s">
        <v>475</v>
      </c>
      <c r="G343" s="202" t="s">
        <v>114</v>
      </c>
      <c r="H343" s="203">
        <v>65.349999999999994</v>
      </c>
      <c r="I343" s="204"/>
      <c r="J343" s="205">
        <f>ROUND(I343*H343,2)</f>
        <v>0</v>
      </c>
      <c r="K343" s="201" t="s">
        <v>115</v>
      </c>
      <c r="L343" s="46"/>
      <c r="M343" s="206" t="s">
        <v>19</v>
      </c>
      <c r="N343" s="207" t="s">
        <v>43</v>
      </c>
      <c r="O343" s="86"/>
      <c r="P343" s="208">
        <f>O343*H343</f>
        <v>0</v>
      </c>
      <c r="Q343" s="208">
        <v>0</v>
      </c>
      <c r="R343" s="208">
        <f>Q343*H343</f>
        <v>0</v>
      </c>
      <c r="S343" s="208">
        <v>0</v>
      </c>
      <c r="T343" s="209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0" t="s">
        <v>116</v>
      </c>
      <c r="AT343" s="210" t="s">
        <v>111</v>
      </c>
      <c r="AU343" s="210" t="s">
        <v>79</v>
      </c>
      <c r="AY343" s="19" t="s">
        <v>109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9" t="s">
        <v>77</v>
      </c>
      <c r="BK343" s="211">
        <f>ROUND(I343*H343,2)</f>
        <v>0</v>
      </c>
      <c r="BL343" s="19" t="s">
        <v>116</v>
      </c>
      <c r="BM343" s="210" t="s">
        <v>476</v>
      </c>
    </row>
    <row r="344" s="2" customFormat="1">
      <c r="A344" s="40"/>
      <c r="B344" s="41"/>
      <c r="C344" s="42"/>
      <c r="D344" s="212" t="s">
        <v>118</v>
      </c>
      <c r="E344" s="42"/>
      <c r="F344" s="213" t="s">
        <v>477</v>
      </c>
      <c r="G344" s="42"/>
      <c r="H344" s="42"/>
      <c r="I344" s="214"/>
      <c r="J344" s="42"/>
      <c r="K344" s="42"/>
      <c r="L344" s="46"/>
      <c r="M344" s="215"/>
      <c r="N344" s="216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118</v>
      </c>
      <c r="AU344" s="19" t="s">
        <v>79</v>
      </c>
    </row>
    <row r="345" s="2" customFormat="1">
      <c r="A345" s="40"/>
      <c r="B345" s="41"/>
      <c r="C345" s="42"/>
      <c r="D345" s="217" t="s">
        <v>120</v>
      </c>
      <c r="E345" s="42"/>
      <c r="F345" s="218" t="s">
        <v>478</v>
      </c>
      <c r="G345" s="42"/>
      <c r="H345" s="42"/>
      <c r="I345" s="214"/>
      <c r="J345" s="42"/>
      <c r="K345" s="42"/>
      <c r="L345" s="46"/>
      <c r="M345" s="215"/>
      <c r="N345" s="216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120</v>
      </c>
      <c r="AU345" s="19" t="s">
        <v>79</v>
      </c>
    </row>
    <row r="346" s="13" customFormat="1">
      <c r="A346" s="13"/>
      <c r="B346" s="219"/>
      <c r="C346" s="220"/>
      <c r="D346" s="217" t="s">
        <v>124</v>
      </c>
      <c r="E346" s="221" t="s">
        <v>19</v>
      </c>
      <c r="F346" s="222" t="s">
        <v>446</v>
      </c>
      <c r="G346" s="220"/>
      <c r="H346" s="223">
        <v>65.349999999999994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9" t="s">
        <v>124</v>
      </c>
      <c r="AU346" s="229" t="s">
        <v>79</v>
      </c>
      <c r="AV346" s="13" t="s">
        <v>79</v>
      </c>
      <c r="AW346" s="13" t="s">
        <v>33</v>
      </c>
      <c r="AX346" s="13" t="s">
        <v>77</v>
      </c>
      <c r="AY346" s="229" t="s">
        <v>109</v>
      </c>
    </row>
    <row r="347" s="2" customFormat="1" ht="24.15" customHeight="1">
      <c r="A347" s="40"/>
      <c r="B347" s="41"/>
      <c r="C347" s="199" t="s">
        <v>479</v>
      </c>
      <c r="D347" s="199" t="s">
        <v>111</v>
      </c>
      <c r="E347" s="200" t="s">
        <v>480</v>
      </c>
      <c r="F347" s="201" t="s">
        <v>481</v>
      </c>
      <c r="G347" s="202" t="s">
        <v>114</v>
      </c>
      <c r="H347" s="203">
        <v>11.76</v>
      </c>
      <c r="I347" s="204"/>
      <c r="J347" s="205">
        <f>ROUND(I347*H347,2)</f>
        <v>0</v>
      </c>
      <c r="K347" s="201" t="s">
        <v>115</v>
      </c>
      <c r="L347" s="46"/>
      <c r="M347" s="206" t="s">
        <v>19</v>
      </c>
      <c r="N347" s="207" t="s">
        <v>43</v>
      </c>
      <c r="O347" s="86"/>
      <c r="P347" s="208">
        <f>O347*H347</f>
        <v>0</v>
      </c>
      <c r="Q347" s="208">
        <v>0.12966</v>
      </c>
      <c r="R347" s="208">
        <f>Q347*H347</f>
        <v>1.5248016</v>
      </c>
      <c r="S347" s="208">
        <v>0</v>
      </c>
      <c r="T347" s="209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0" t="s">
        <v>116</v>
      </c>
      <c r="AT347" s="210" t="s">
        <v>111</v>
      </c>
      <c r="AU347" s="210" t="s">
        <v>79</v>
      </c>
      <c r="AY347" s="19" t="s">
        <v>109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9" t="s">
        <v>77</v>
      </c>
      <c r="BK347" s="211">
        <f>ROUND(I347*H347,2)</f>
        <v>0</v>
      </c>
      <c r="BL347" s="19" t="s">
        <v>116</v>
      </c>
      <c r="BM347" s="210" t="s">
        <v>482</v>
      </c>
    </row>
    <row r="348" s="2" customFormat="1">
      <c r="A348" s="40"/>
      <c r="B348" s="41"/>
      <c r="C348" s="42"/>
      <c r="D348" s="212" t="s">
        <v>118</v>
      </c>
      <c r="E348" s="42"/>
      <c r="F348" s="213" t="s">
        <v>483</v>
      </c>
      <c r="G348" s="42"/>
      <c r="H348" s="42"/>
      <c r="I348" s="214"/>
      <c r="J348" s="42"/>
      <c r="K348" s="42"/>
      <c r="L348" s="46"/>
      <c r="M348" s="215"/>
      <c r="N348" s="216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118</v>
      </c>
      <c r="AU348" s="19" t="s">
        <v>79</v>
      </c>
    </row>
    <row r="349" s="2" customFormat="1">
      <c r="A349" s="40"/>
      <c r="B349" s="41"/>
      <c r="C349" s="42"/>
      <c r="D349" s="217" t="s">
        <v>120</v>
      </c>
      <c r="E349" s="42"/>
      <c r="F349" s="218" t="s">
        <v>484</v>
      </c>
      <c r="G349" s="42"/>
      <c r="H349" s="42"/>
      <c r="I349" s="214"/>
      <c r="J349" s="42"/>
      <c r="K349" s="42"/>
      <c r="L349" s="46"/>
      <c r="M349" s="215"/>
      <c r="N349" s="216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120</v>
      </c>
      <c r="AU349" s="19" t="s">
        <v>79</v>
      </c>
    </row>
    <row r="350" s="13" customFormat="1">
      <c r="A350" s="13"/>
      <c r="B350" s="219"/>
      <c r="C350" s="220"/>
      <c r="D350" s="217" t="s">
        <v>124</v>
      </c>
      <c r="E350" s="221" t="s">
        <v>19</v>
      </c>
      <c r="F350" s="222" t="s">
        <v>485</v>
      </c>
      <c r="G350" s="220"/>
      <c r="H350" s="223">
        <v>11.76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29" t="s">
        <v>124</v>
      </c>
      <c r="AU350" s="229" t="s">
        <v>79</v>
      </c>
      <c r="AV350" s="13" t="s">
        <v>79</v>
      </c>
      <c r="AW350" s="13" t="s">
        <v>33</v>
      </c>
      <c r="AX350" s="13" t="s">
        <v>77</v>
      </c>
      <c r="AY350" s="229" t="s">
        <v>109</v>
      </c>
    </row>
    <row r="351" s="2" customFormat="1" ht="16.5" customHeight="1">
      <c r="A351" s="40"/>
      <c r="B351" s="41"/>
      <c r="C351" s="199" t="s">
        <v>486</v>
      </c>
      <c r="D351" s="199" t="s">
        <v>111</v>
      </c>
      <c r="E351" s="200" t="s">
        <v>487</v>
      </c>
      <c r="F351" s="201" t="s">
        <v>488</v>
      </c>
      <c r="G351" s="202" t="s">
        <v>114</v>
      </c>
      <c r="H351" s="203">
        <v>396.66000000000002</v>
      </c>
      <c r="I351" s="204"/>
      <c r="J351" s="205">
        <f>ROUND(I351*H351,2)</f>
        <v>0</v>
      </c>
      <c r="K351" s="201" t="s">
        <v>115</v>
      </c>
      <c r="L351" s="46"/>
      <c r="M351" s="206" t="s">
        <v>19</v>
      </c>
      <c r="N351" s="207" t="s">
        <v>43</v>
      </c>
      <c r="O351" s="86"/>
      <c r="P351" s="208">
        <f>O351*H351</f>
        <v>0</v>
      </c>
      <c r="Q351" s="208">
        <v>0.00060999999999999997</v>
      </c>
      <c r="R351" s="208">
        <f>Q351*H351</f>
        <v>0.2419626</v>
      </c>
      <c r="S351" s="208">
        <v>0</v>
      </c>
      <c r="T351" s="209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0" t="s">
        <v>116</v>
      </c>
      <c r="AT351" s="210" t="s">
        <v>111</v>
      </c>
      <c r="AU351" s="210" t="s">
        <v>79</v>
      </c>
      <c r="AY351" s="19" t="s">
        <v>109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19" t="s">
        <v>77</v>
      </c>
      <c r="BK351" s="211">
        <f>ROUND(I351*H351,2)</f>
        <v>0</v>
      </c>
      <c r="BL351" s="19" t="s">
        <v>116</v>
      </c>
      <c r="BM351" s="210" t="s">
        <v>489</v>
      </c>
    </row>
    <row r="352" s="2" customFormat="1">
      <c r="A352" s="40"/>
      <c r="B352" s="41"/>
      <c r="C352" s="42"/>
      <c r="D352" s="212" t="s">
        <v>118</v>
      </c>
      <c r="E352" s="42"/>
      <c r="F352" s="213" t="s">
        <v>490</v>
      </c>
      <c r="G352" s="42"/>
      <c r="H352" s="42"/>
      <c r="I352" s="214"/>
      <c r="J352" s="42"/>
      <c r="K352" s="42"/>
      <c r="L352" s="46"/>
      <c r="M352" s="215"/>
      <c r="N352" s="216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118</v>
      </c>
      <c r="AU352" s="19" t="s">
        <v>79</v>
      </c>
    </row>
    <row r="353" s="13" customFormat="1">
      <c r="A353" s="13"/>
      <c r="B353" s="219"/>
      <c r="C353" s="220"/>
      <c r="D353" s="217" t="s">
        <v>124</v>
      </c>
      <c r="E353" s="221" t="s">
        <v>19</v>
      </c>
      <c r="F353" s="222" t="s">
        <v>491</v>
      </c>
      <c r="G353" s="220"/>
      <c r="H353" s="223">
        <v>11.76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9" t="s">
        <v>124</v>
      </c>
      <c r="AU353" s="229" t="s">
        <v>79</v>
      </c>
      <c r="AV353" s="13" t="s">
        <v>79</v>
      </c>
      <c r="AW353" s="13" t="s">
        <v>33</v>
      </c>
      <c r="AX353" s="13" t="s">
        <v>72</v>
      </c>
      <c r="AY353" s="229" t="s">
        <v>109</v>
      </c>
    </row>
    <row r="354" s="13" customFormat="1">
      <c r="A354" s="13"/>
      <c r="B354" s="219"/>
      <c r="C354" s="220"/>
      <c r="D354" s="217" t="s">
        <v>124</v>
      </c>
      <c r="E354" s="221" t="s">
        <v>19</v>
      </c>
      <c r="F354" s="222" t="s">
        <v>492</v>
      </c>
      <c r="G354" s="220"/>
      <c r="H354" s="223">
        <v>230.19999999999999</v>
      </c>
      <c r="I354" s="224"/>
      <c r="J354" s="220"/>
      <c r="K354" s="220"/>
      <c r="L354" s="225"/>
      <c r="M354" s="226"/>
      <c r="N354" s="227"/>
      <c r="O354" s="227"/>
      <c r="P354" s="227"/>
      <c r="Q354" s="227"/>
      <c r="R354" s="227"/>
      <c r="S354" s="227"/>
      <c r="T354" s="22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9" t="s">
        <v>124</v>
      </c>
      <c r="AU354" s="229" t="s">
        <v>79</v>
      </c>
      <c r="AV354" s="13" t="s">
        <v>79</v>
      </c>
      <c r="AW354" s="13" t="s">
        <v>33</v>
      </c>
      <c r="AX354" s="13" t="s">
        <v>72</v>
      </c>
      <c r="AY354" s="229" t="s">
        <v>109</v>
      </c>
    </row>
    <row r="355" s="13" customFormat="1">
      <c r="A355" s="13"/>
      <c r="B355" s="219"/>
      <c r="C355" s="220"/>
      <c r="D355" s="217" t="s">
        <v>124</v>
      </c>
      <c r="E355" s="221" t="s">
        <v>19</v>
      </c>
      <c r="F355" s="222" t="s">
        <v>493</v>
      </c>
      <c r="G355" s="220"/>
      <c r="H355" s="223">
        <v>154.69999999999999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29" t="s">
        <v>124</v>
      </c>
      <c r="AU355" s="229" t="s">
        <v>79</v>
      </c>
      <c r="AV355" s="13" t="s">
        <v>79</v>
      </c>
      <c r="AW355" s="13" t="s">
        <v>33</v>
      </c>
      <c r="AX355" s="13" t="s">
        <v>72</v>
      </c>
      <c r="AY355" s="229" t="s">
        <v>109</v>
      </c>
    </row>
    <row r="356" s="14" customFormat="1">
      <c r="A356" s="14"/>
      <c r="B356" s="230"/>
      <c r="C356" s="231"/>
      <c r="D356" s="217" t="s">
        <v>124</v>
      </c>
      <c r="E356" s="232" t="s">
        <v>19</v>
      </c>
      <c r="F356" s="233" t="s">
        <v>126</v>
      </c>
      <c r="G356" s="231"/>
      <c r="H356" s="234">
        <v>396.66000000000002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0" t="s">
        <v>124</v>
      </c>
      <c r="AU356" s="240" t="s">
        <v>79</v>
      </c>
      <c r="AV356" s="14" t="s">
        <v>116</v>
      </c>
      <c r="AW356" s="14" t="s">
        <v>33</v>
      </c>
      <c r="AX356" s="14" t="s">
        <v>77</v>
      </c>
      <c r="AY356" s="240" t="s">
        <v>109</v>
      </c>
    </row>
    <row r="357" s="2" customFormat="1" ht="24.15" customHeight="1">
      <c r="A357" s="40"/>
      <c r="B357" s="41"/>
      <c r="C357" s="199" t="s">
        <v>494</v>
      </c>
      <c r="D357" s="199" t="s">
        <v>111</v>
      </c>
      <c r="E357" s="200" t="s">
        <v>495</v>
      </c>
      <c r="F357" s="201" t="s">
        <v>496</v>
      </c>
      <c r="G357" s="202" t="s">
        <v>114</v>
      </c>
      <c r="H357" s="203">
        <v>140.34999999999999</v>
      </c>
      <c r="I357" s="204"/>
      <c r="J357" s="205">
        <f>ROUND(I357*H357,2)</f>
        <v>0</v>
      </c>
      <c r="K357" s="201" t="s">
        <v>115</v>
      </c>
      <c r="L357" s="46"/>
      <c r="M357" s="206" t="s">
        <v>19</v>
      </c>
      <c r="N357" s="207" t="s">
        <v>43</v>
      </c>
      <c r="O357" s="86"/>
      <c r="P357" s="208">
        <f>O357*H357</f>
        <v>0</v>
      </c>
      <c r="Q357" s="208">
        <v>0</v>
      </c>
      <c r="R357" s="208">
        <f>Q357*H357</f>
        <v>0</v>
      </c>
      <c r="S357" s="208">
        <v>0</v>
      </c>
      <c r="T357" s="209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0" t="s">
        <v>116</v>
      </c>
      <c r="AT357" s="210" t="s">
        <v>111</v>
      </c>
      <c r="AU357" s="210" t="s">
        <v>79</v>
      </c>
      <c r="AY357" s="19" t="s">
        <v>109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19" t="s">
        <v>77</v>
      </c>
      <c r="BK357" s="211">
        <f>ROUND(I357*H357,2)</f>
        <v>0</v>
      </c>
      <c r="BL357" s="19" t="s">
        <v>116</v>
      </c>
      <c r="BM357" s="210" t="s">
        <v>497</v>
      </c>
    </row>
    <row r="358" s="2" customFormat="1">
      <c r="A358" s="40"/>
      <c r="B358" s="41"/>
      <c r="C358" s="42"/>
      <c r="D358" s="212" t="s">
        <v>118</v>
      </c>
      <c r="E358" s="42"/>
      <c r="F358" s="213" t="s">
        <v>498</v>
      </c>
      <c r="G358" s="42"/>
      <c r="H358" s="42"/>
      <c r="I358" s="214"/>
      <c r="J358" s="42"/>
      <c r="K358" s="42"/>
      <c r="L358" s="46"/>
      <c r="M358" s="215"/>
      <c r="N358" s="216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118</v>
      </c>
      <c r="AU358" s="19" t="s">
        <v>79</v>
      </c>
    </row>
    <row r="359" s="2" customFormat="1">
      <c r="A359" s="40"/>
      <c r="B359" s="41"/>
      <c r="C359" s="42"/>
      <c r="D359" s="217" t="s">
        <v>120</v>
      </c>
      <c r="E359" s="42"/>
      <c r="F359" s="218" t="s">
        <v>499</v>
      </c>
      <c r="G359" s="42"/>
      <c r="H359" s="42"/>
      <c r="I359" s="214"/>
      <c r="J359" s="42"/>
      <c r="K359" s="42"/>
      <c r="L359" s="46"/>
      <c r="M359" s="215"/>
      <c r="N359" s="216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120</v>
      </c>
      <c r="AU359" s="19" t="s">
        <v>79</v>
      </c>
    </row>
    <row r="360" s="13" customFormat="1">
      <c r="A360" s="13"/>
      <c r="B360" s="219"/>
      <c r="C360" s="220"/>
      <c r="D360" s="217" t="s">
        <v>124</v>
      </c>
      <c r="E360" s="221" t="s">
        <v>19</v>
      </c>
      <c r="F360" s="222" t="s">
        <v>500</v>
      </c>
      <c r="G360" s="220"/>
      <c r="H360" s="223">
        <v>140.34999999999999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29" t="s">
        <v>124</v>
      </c>
      <c r="AU360" s="229" t="s">
        <v>79</v>
      </c>
      <c r="AV360" s="13" t="s">
        <v>79</v>
      </c>
      <c r="AW360" s="13" t="s">
        <v>33</v>
      </c>
      <c r="AX360" s="13" t="s">
        <v>77</v>
      </c>
      <c r="AY360" s="229" t="s">
        <v>109</v>
      </c>
    </row>
    <row r="361" s="2" customFormat="1" ht="24.15" customHeight="1">
      <c r="A361" s="40"/>
      <c r="B361" s="41"/>
      <c r="C361" s="199" t="s">
        <v>501</v>
      </c>
      <c r="D361" s="199" t="s">
        <v>111</v>
      </c>
      <c r="E361" s="200" t="s">
        <v>502</v>
      </c>
      <c r="F361" s="201" t="s">
        <v>503</v>
      </c>
      <c r="G361" s="202" t="s">
        <v>114</v>
      </c>
      <c r="H361" s="203">
        <v>89.349999999999994</v>
      </c>
      <c r="I361" s="204"/>
      <c r="J361" s="205">
        <f>ROUND(I361*H361,2)</f>
        <v>0</v>
      </c>
      <c r="K361" s="201" t="s">
        <v>115</v>
      </c>
      <c r="L361" s="46"/>
      <c r="M361" s="206" t="s">
        <v>19</v>
      </c>
      <c r="N361" s="207" t="s">
        <v>43</v>
      </c>
      <c r="O361" s="86"/>
      <c r="P361" s="208">
        <f>O361*H361</f>
        <v>0</v>
      </c>
      <c r="Q361" s="208">
        <v>0</v>
      </c>
      <c r="R361" s="208">
        <f>Q361*H361</f>
        <v>0</v>
      </c>
      <c r="S361" s="208">
        <v>0</v>
      </c>
      <c r="T361" s="209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0" t="s">
        <v>116</v>
      </c>
      <c r="AT361" s="210" t="s">
        <v>111</v>
      </c>
      <c r="AU361" s="210" t="s">
        <v>79</v>
      </c>
      <c r="AY361" s="19" t="s">
        <v>109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9" t="s">
        <v>77</v>
      </c>
      <c r="BK361" s="211">
        <f>ROUND(I361*H361,2)</f>
        <v>0</v>
      </c>
      <c r="BL361" s="19" t="s">
        <v>116</v>
      </c>
      <c r="BM361" s="210" t="s">
        <v>504</v>
      </c>
    </row>
    <row r="362" s="2" customFormat="1">
      <c r="A362" s="40"/>
      <c r="B362" s="41"/>
      <c r="C362" s="42"/>
      <c r="D362" s="212" t="s">
        <v>118</v>
      </c>
      <c r="E362" s="42"/>
      <c r="F362" s="213" t="s">
        <v>505</v>
      </c>
      <c r="G362" s="42"/>
      <c r="H362" s="42"/>
      <c r="I362" s="214"/>
      <c r="J362" s="42"/>
      <c r="K362" s="42"/>
      <c r="L362" s="46"/>
      <c r="M362" s="215"/>
      <c r="N362" s="216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118</v>
      </c>
      <c r="AU362" s="19" t="s">
        <v>79</v>
      </c>
    </row>
    <row r="363" s="2" customFormat="1">
      <c r="A363" s="40"/>
      <c r="B363" s="41"/>
      <c r="C363" s="42"/>
      <c r="D363" s="217" t="s">
        <v>120</v>
      </c>
      <c r="E363" s="42"/>
      <c r="F363" s="218" t="s">
        <v>499</v>
      </c>
      <c r="G363" s="42"/>
      <c r="H363" s="42"/>
      <c r="I363" s="214"/>
      <c r="J363" s="42"/>
      <c r="K363" s="42"/>
      <c r="L363" s="46"/>
      <c r="M363" s="215"/>
      <c r="N363" s="216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120</v>
      </c>
      <c r="AU363" s="19" t="s">
        <v>79</v>
      </c>
    </row>
    <row r="364" s="13" customFormat="1">
      <c r="A364" s="13"/>
      <c r="B364" s="219"/>
      <c r="C364" s="220"/>
      <c r="D364" s="217" t="s">
        <v>124</v>
      </c>
      <c r="E364" s="221" t="s">
        <v>19</v>
      </c>
      <c r="F364" s="222" t="s">
        <v>506</v>
      </c>
      <c r="G364" s="220"/>
      <c r="H364" s="223">
        <v>89.349999999999994</v>
      </c>
      <c r="I364" s="224"/>
      <c r="J364" s="220"/>
      <c r="K364" s="220"/>
      <c r="L364" s="225"/>
      <c r="M364" s="226"/>
      <c r="N364" s="227"/>
      <c r="O364" s="227"/>
      <c r="P364" s="227"/>
      <c r="Q364" s="227"/>
      <c r="R364" s="227"/>
      <c r="S364" s="227"/>
      <c r="T364" s="22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9" t="s">
        <v>124</v>
      </c>
      <c r="AU364" s="229" t="s">
        <v>79</v>
      </c>
      <c r="AV364" s="13" t="s">
        <v>79</v>
      </c>
      <c r="AW364" s="13" t="s">
        <v>33</v>
      </c>
      <c r="AX364" s="13" t="s">
        <v>77</v>
      </c>
      <c r="AY364" s="229" t="s">
        <v>109</v>
      </c>
    </row>
    <row r="365" s="2" customFormat="1" ht="24.15" customHeight="1">
      <c r="A365" s="40"/>
      <c r="B365" s="41"/>
      <c r="C365" s="199" t="s">
        <v>507</v>
      </c>
      <c r="D365" s="199" t="s">
        <v>111</v>
      </c>
      <c r="E365" s="200" t="s">
        <v>508</v>
      </c>
      <c r="F365" s="201" t="s">
        <v>509</v>
      </c>
      <c r="G365" s="202" t="s">
        <v>114</v>
      </c>
      <c r="H365" s="203">
        <v>155.19999999999999</v>
      </c>
      <c r="I365" s="204"/>
      <c r="J365" s="205">
        <f>ROUND(I365*H365,2)</f>
        <v>0</v>
      </c>
      <c r="K365" s="201" t="s">
        <v>115</v>
      </c>
      <c r="L365" s="46"/>
      <c r="M365" s="206" t="s">
        <v>19</v>
      </c>
      <c r="N365" s="207" t="s">
        <v>43</v>
      </c>
      <c r="O365" s="86"/>
      <c r="P365" s="208">
        <f>O365*H365</f>
        <v>0</v>
      </c>
      <c r="Q365" s="208">
        <v>0.18151999999999999</v>
      </c>
      <c r="R365" s="208">
        <f>Q365*H365</f>
        <v>28.171903999999994</v>
      </c>
      <c r="S365" s="208">
        <v>0</v>
      </c>
      <c r="T365" s="209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0" t="s">
        <v>116</v>
      </c>
      <c r="AT365" s="210" t="s">
        <v>111</v>
      </c>
      <c r="AU365" s="210" t="s">
        <v>79</v>
      </c>
      <c r="AY365" s="19" t="s">
        <v>109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9" t="s">
        <v>77</v>
      </c>
      <c r="BK365" s="211">
        <f>ROUND(I365*H365,2)</f>
        <v>0</v>
      </c>
      <c r="BL365" s="19" t="s">
        <v>116</v>
      </c>
      <c r="BM365" s="210" t="s">
        <v>510</v>
      </c>
    </row>
    <row r="366" s="2" customFormat="1">
      <c r="A366" s="40"/>
      <c r="B366" s="41"/>
      <c r="C366" s="42"/>
      <c r="D366" s="212" t="s">
        <v>118</v>
      </c>
      <c r="E366" s="42"/>
      <c r="F366" s="213" t="s">
        <v>511</v>
      </c>
      <c r="G366" s="42"/>
      <c r="H366" s="42"/>
      <c r="I366" s="214"/>
      <c r="J366" s="42"/>
      <c r="K366" s="42"/>
      <c r="L366" s="46"/>
      <c r="M366" s="215"/>
      <c r="N366" s="216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118</v>
      </c>
      <c r="AU366" s="19" t="s">
        <v>79</v>
      </c>
    </row>
    <row r="367" s="2" customFormat="1">
      <c r="A367" s="40"/>
      <c r="B367" s="41"/>
      <c r="C367" s="42"/>
      <c r="D367" s="217" t="s">
        <v>120</v>
      </c>
      <c r="E367" s="42"/>
      <c r="F367" s="218" t="s">
        <v>512</v>
      </c>
      <c r="G367" s="42"/>
      <c r="H367" s="42"/>
      <c r="I367" s="214"/>
      <c r="J367" s="42"/>
      <c r="K367" s="42"/>
      <c r="L367" s="46"/>
      <c r="M367" s="215"/>
      <c r="N367" s="216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120</v>
      </c>
      <c r="AU367" s="19" t="s">
        <v>79</v>
      </c>
    </row>
    <row r="368" s="13" customFormat="1">
      <c r="A368" s="13"/>
      <c r="B368" s="219"/>
      <c r="C368" s="220"/>
      <c r="D368" s="217" t="s">
        <v>124</v>
      </c>
      <c r="E368" s="221" t="s">
        <v>19</v>
      </c>
      <c r="F368" s="222" t="s">
        <v>513</v>
      </c>
      <c r="G368" s="220"/>
      <c r="H368" s="223">
        <v>65.349999999999994</v>
      </c>
      <c r="I368" s="224"/>
      <c r="J368" s="220"/>
      <c r="K368" s="220"/>
      <c r="L368" s="225"/>
      <c r="M368" s="226"/>
      <c r="N368" s="227"/>
      <c r="O368" s="227"/>
      <c r="P368" s="227"/>
      <c r="Q368" s="227"/>
      <c r="R368" s="227"/>
      <c r="S368" s="227"/>
      <c r="T368" s="22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29" t="s">
        <v>124</v>
      </c>
      <c r="AU368" s="229" t="s">
        <v>79</v>
      </c>
      <c r="AV368" s="13" t="s">
        <v>79</v>
      </c>
      <c r="AW368" s="13" t="s">
        <v>33</v>
      </c>
      <c r="AX368" s="13" t="s">
        <v>72</v>
      </c>
      <c r="AY368" s="229" t="s">
        <v>109</v>
      </c>
    </row>
    <row r="369" s="13" customFormat="1">
      <c r="A369" s="13"/>
      <c r="B369" s="219"/>
      <c r="C369" s="220"/>
      <c r="D369" s="217" t="s">
        <v>124</v>
      </c>
      <c r="E369" s="221" t="s">
        <v>19</v>
      </c>
      <c r="F369" s="222" t="s">
        <v>514</v>
      </c>
      <c r="G369" s="220"/>
      <c r="H369" s="223">
        <v>89.849999999999994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9" t="s">
        <v>124</v>
      </c>
      <c r="AU369" s="229" t="s">
        <v>79</v>
      </c>
      <c r="AV369" s="13" t="s">
        <v>79</v>
      </c>
      <c r="AW369" s="13" t="s">
        <v>33</v>
      </c>
      <c r="AX369" s="13" t="s">
        <v>72</v>
      </c>
      <c r="AY369" s="229" t="s">
        <v>109</v>
      </c>
    </row>
    <row r="370" s="14" customFormat="1">
      <c r="A370" s="14"/>
      <c r="B370" s="230"/>
      <c r="C370" s="231"/>
      <c r="D370" s="217" t="s">
        <v>124</v>
      </c>
      <c r="E370" s="232" t="s">
        <v>19</v>
      </c>
      <c r="F370" s="233" t="s">
        <v>126</v>
      </c>
      <c r="G370" s="231"/>
      <c r="H370" s="234">
        <v>155.19999999999999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0" t="s">
        <v>124</v>
      </c>
      <c r="AU370" s="240" t="s">
        <v>79</v>
      </c>
      <c r="AV370" s="14" t="s">
        <v>116</v>
      </c>
      <c r="AW370" s="14" t="s">
        <v>33</v>
      </c>
      <c r="AX370" s="14" t="s">
        <v>77</v>
      </c>
      <c r="AY370" s="240" t="s">
        <v>109</v>
      </c>
    </row>
    <row r="371" s="2" customFormat="1" ht="21.75" customHeight="1">
      <c r="A371" s="40"/>
      <c r="B371" s="41"/>
      <c r="C371" s="199" t="s">
        <v>515</v>
      </c>
      <c r="D371" s="199" t="s">
        <v>111</v>
      </c>
      <c r="E371" s="200" t="s">
        <v>516</v>
      </c>
      <c r="F371" s="201" t="s">
        <v>517</v>
      </c>
      <c r="G371" s="202" t="s">
        <v>114</v>
      </c>
      <c r="H371" s="203">
        <v>16.25</v>
      </c>
      <c r="I371" s="204"/>
      <c r="J371" s="205">
        <f>ROUND(I371*H371,2)</f>
        <v>0</v>
      </c>
      <c r="K371" s="201" t="s">
        <v>115</v>
      </c>
      <c r="L371" s="46"/>
      <c r="M371" s="206" t="s">
        <v>19</v>
      </c>
      <c r="N371" s="207" t="s">
        <v>43</v>
      </c>
      <c r="O371" s="86"/>
      <c r="P371" s="208">
        <f>O371*H371</f>
        <v>0</v>
      </c>
      <c r="Q371" s="208">
        <v>0</v>
      </c>
      <c r="R371" s="208">
        <f>Q371*H371</f>
        <v>0</v>
      </c>
      <c r="S371" s="208">
        <v>0</v>
      </c>
      <c r="T371" s="209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0" t="s">
        <v>116</v>
      </c>
      <c r="AT371" s="210" t="s">
        <v>111</v>
      </c>
      <c r="AU371" s="210" t="s">
        <v>79</v>
      </c>
      <c r="AY371" s="19" t="s">
        <v>109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19" t="s">
        <v>77</v>
      </c>
      <c r="BK371" s="211">
        <f>ROUND(I371*H371,2)</f>
        <v>0</v>
      </c>
      <c r="BL371" s="19" t="s">
        <v>116</v>
      </c>
      <c r="BM371" s="210" t="s">
        <v>518</v>
      </c>
    </row>
    <row r="372" s="2" customFormat="1">
      <c r="A372" s="40"/>
      <c r="B372" s="41"/>
      <c r="C372" s="42"/>
      <c r="D372" s="212" t="s">
        <v>118</v>
      </c>
      <c r="E372" s="42"/>
      <c r="F372" s="213" t="s">
        <v>519</v>
      </c>
      <c r="G372" s="42"/>
      <c r="H372" s="42"/>
      <c r="I372" s="214"/>
      <c r="J372" s="42"/>
      <c r="K372" s="42"/>
      <c r="L372" s="46"/>
      <c r="M372" s="215"/>
      <c r="N372" s="216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118</v>
      </c>
      <c r="AU372" s="19" t="s">
        <v>79</v>
      </c>
    </row>
    <row r="373" s="2" customFormat="1">
      <c r="A373" s="40"/>
      <c r="B373" s="41"/>
      <c r="C373" s="42"/>
      <c r="D373" s="217" t="s">
        <v>120</v>
      </c>
      <c r="E373" s="42"/>
      <c r="F373" s="218" t="s">
        <v>520</v>
      </c>
      <c r="G373" s="42"/>
      <c r="H373" s="42"/>
      <c r="I373" s="214"/>
      <c r="J373" s="42"/>
      <c r="K373" s="42"/>
      <c r="L373" s="46"/>
      <c r="M373" s="215"/>
      <c r="N373" s="216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120</v>
      </c>
      <c r="AU373" s="19" t="s">
        <v>79</v>
      </c>
    </row>
    <row r="374" s="13" customFormat="1">
      <c r="A374" s="13"/>
      <c r="B374" s="219"/>
      <c r="C374" s="220"/>
      <c r="D374" s="217" t="s">
        <v>124</v>
      </c>
      <c r="E374" s="221" t="s">
        <v>19</v>
      </c>
      <c r="F374" s="222" t="s">
        <v>521</v>
      </c>
      <c r="G374" s="220"/>
      <c r="H374" s="223">
        <v>16.25</v>
      </c>
      <c r="I374" s="224"/>
      <c r="J374" s="220"/>
      <c r="K374" s="220"/>
      <c r="L374" s="225"/>
      <c r="M374" s="226"/>
      <c r="N374" s="227"/>
      <c r="O374" s="227"/>
      <c r="P374" s="227"/>
      <c r="Q374" s="227"/>
      <c r="R374" s="227"/>
      <c r="S374" s="227"/>
      <c r="T374" s="22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9" t="s">
        <v>124</v>
      </c>
      <c r="AU374" s="229" t="s">
        <v>79</v>
      </c>
      <c r="AV374" s="13" t="s">
        <v>79</v>
      </c>
      <c r="AW374" s="13" t="s">
        <v>33</v>
      </c>
      <c r="AX374" s="13" t="s">
        <v>77</v>
      </c>
      <c r="AY374" s="229" t="s">
        <v>109</v>
      </c>
    </row>
    <row r="375" s="2" customFormat="1" ht="16.5" customHeight="1">
      <c r="A375" s="40"/>
      <c r="B375" s="41"/>
      <c r="C375" s="199" t="s">
        <v>522</v>
      </c>
      <c r="D375" s="199" t="s">
        <v>111</v>
      </c>
      <c r="E375" s="200" t="s">
        <v>523</v>
      </c>
      <c r="F375" s="201" t="s">
        <v>524</v>
      </c>
      <c r="G375" s="202" t="s">
        <v>114</v>
      </c>
      <c r="H375" s="203">
        <v>9.6500000000000004</v>
      </c>
      <c r="I375" s="204"/>
      <c r="J375" s="205">
        <f>ROUND(I375*H375,2)</f>
        <v>0</v>
      </c>
      <c r="K375" s="201" t="s">
        <v>115</v>
      </c>
      <c r="L375" s="46"/>
      <c r="M375" s="206" t="s">
        <v>19</v>
      </c>
      <c r="N375" s="207" t="s">
        <v>43</v>
      </c>
      <c r="O375" s="86"/>
      <c r="P375" s="208">
        <f>O375*H375</f>
        <v>0</v>
      </c>
      <c r="Q375" s="208">
        <v>0</v>
      </c>
      <c r="R375" s="208">
        <f>Q375*H375</f>
        <v>0</v>
      </c>
      <c r="S375" s="208">
        <v>0</v>
      </c>
      <c r="T375" s="209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0" t="s">
        <v>116</v>
      </c>
      <c r="AT375" s="210" t="s">
        <v>111</v>
      </c>
      <c r="AU375" s="210" t="s">
        <v>79</v>
      </c>
      <c r="AY375" s="19" t="s">
        <v>109</v>
      </c>
      <c r="BE375" s="211">
        <f>IF(N375="základní",J375,0)</f>
        <v>0</v>
      </c>
      <c r="BF375" s="211">
        <f>IF(N375="snížená",J375,0)</f>
        <v>0</v>
      </c>
      <c r="BG375" s="211">
        <f>IF(N375="zákl. přenesená",J375,0)</f>
        <v>0</v>
      </c>
      <c r="BH375" s="211">
        <f>IF(N375="sníž. přenesená",J375,0)</f>
        <v>0</v>
      </c>
      <c r="BI375" s="211">
        <f>IF(N375="nulová",J375,0)</f>
        <v>0</v>
      </c>
      <c r="BJ375" s="19" t="s">
        <v>77</v>
      </c>
      <c r="BK375" s="211">
        <f>ROUND(I375*H375,2)</f>
        <v>0</v>
      </c>
      <c r="BL375" s="19" t="s">
        <v>116</v>
      </c>
      <c r="BM375" s="210" t="s">
        <v>525</v>
      </c>
    </row>
    <row r="376" s="2" customFormat="1">
      <c r="A376" s="40"/>
      <c r="B376" s="41"/>
      <c r="C376" s="42"/>
      <c r="D376" s="212" t="s">
        <v>118</v>
      </c>
      <c r="E376" s="42"/>
      <c r="F376" s="213" t="s">
        <v>526</v>
      </c>
      <c r="G376" s="42"/>
      <c r="H376" s="42"/>
      <c r="I376" s="214"/>
      <c r="J376" s="42"/>
      <c r="K376" s="42"/>
      <c r="L376" s="46"/>
      <c r="M376" s="215"/>
      <c r="N376" s="216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118</v>
      </c>
      <c r="AU376" s="19" t="s">
        <v>79</v>
      </c>
    </row>
    <row r="377" s="2" customFormat="1">
      <c r="A377" s="40"/>
      <c r="B377" s="41"/>
      <c r="C377" s="42"/>
      <c r="D377" s="217" t="s">
        <v>120</v>
      </c>
      <c r="E377" s="42"/>
      <c r="F377" s="218" t="s">
        <v>527</v>
      </c>
      <c r="G377" s="42"/>
      <c r="H377" s="42"/>
      <c r="I377" s="214"/>
      <c r="J377" s="42"/>
      <c r="K377" s="42"/>
      <c r="L377" s="46"/>
      <c r="M377" s="215"/>
      <c r="N377" s="216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120</v>
      </c>
      <c r="AU377" s="19" t="s">
        <v>79</v>
      </c>
    </row>
    <row r="378" s="13" customFormat="1">
      <c r="A378" s="13"/>
      <c r="B378" s="219"/>
      <c r="C378" s="220"/>
      <c r="D378" s="217" t="s">
        <v>124</v>
      </c>
      <c r="E378" s="221" t="s">
        <v>19</v>
      </c>
      <c r="F378" s="222" t="s">
        <v>528</v>
      </c>
      <c r="G378" s="220"/>
      <c r="H378" s="223">
        <v>9.6500000000000004</v>
      </c>
      <c r="I378" s="224"/>
      <c r="J378" s="220"/>
      <c r="K378" s="220"/>
      <c r="L378" s="225"/>
      <c r="M378" s="226"/>
      <c r="N378" s="227"/>
      <c r="O378" s="227"/>
      <c r="P378" s="227"/>
      <c r="Q378" s="227"/>
      <c r="R378" s="227"/>
      <c r="S378" s="227"/>
      <c r="T378" s="22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29" t="s">
        <v>124</v>
      </c>
      <c r="AU378" s="229" t="s">
        <v>79</v>
      </c>
      <c r="AV378" s="13" t="s">
        <v>79</v>
      </c>
      <c r="AW378" s="13" t="s">
        <v>33</v>
      </c>
      <c r="AX378" s="13" t="s">
        <v>77</v>
      </c>
      <c r="AY378" s="229" t="s">
        <v>109</v>
      </c>
    </row>
    <row r="379" s="2" customFormat="1" ht="24.15" customHeight="1">
      <c r="A379" s="40"/>
      <c r="B379" s="41"/>
      <c r="C379" s="199" t="s">
        <v>529</v>
      </c>
      <c r="D379" s="199" t="s">
        <v>111</v>
      </c>
      <c r="E379" s="200" t="s">
        <v>530</v>
      </c>
      <c r="F379" s="201" t="s">
        <v>531</v>
      </c>
      <c r="G379" s="202" t="s">
        <v>114</v>
      </c>
      <c r="H379" s="203">
        <v>52.5</v>
      </c>
      <c r="I379" s="204"/>
      <c r="J379" s="205">
        <f>ROUND(I379*H379,2)</f>
        <v>0</v>
      </c>
      <c r="K379" s="201" t="s">
        <v>115</v>
      </c>
      <c r="L379" s="46"/>
      <c r="M379" s="206" t="s">
        <v>19</v>
      </c>
      <c r="N379" s="207" t="s">
        <v>43</v>
      </c>
      <c r="O379" s="86"/>
      <c r="P379" s="208">
        <f>O379*H379</f>
        <v>0</v>
      </c>
      <c r="Q379" s="208">
        <v>0.083500000000000005</v>
      </c>
      <c r="R379" s="208">
        <f>Q379*H379</f>
        <v>4.38375</v>
      </c>
      <c r="S379" s="208">
        <v>0</v>
      </c>
      <c r="T379" s="209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0" t="s">
        <v>116</v>
      </c>
      <c r="AT379" s="210" t="s">
        <v>111</v>
      </c>
      <c r="AU379" s="210" t="s">
        <v>79</v>
      </c>
      <c r="AY379" s="19" t="s">
        <v>109</v>
      </c>
      <c r="BE379" s="211">
        <f>IF(N379="základní",J379,0)</f>
        <v>0</v>
      </c>
      <c r="BF379" s="211">
        <f>IF(N379="snížená",J379,0)</f>
        <v>0</v>
      </c>
      <c r="BG379" s="211">
        <f>IF(N379="zákl. přenesená",J379,0)</f>
        <v>0</v>
      </c>
      <c r="BH379" s="211">
        <f>IF(N379="sníž. přenesená",J379,0)</f>
        <v>0</v>
      </c>
      <c r="BI379" s="211">
        <f>IF(N379="nulová",J379,0)</f>
        <v>0</v>
      </c>
      <c r="BJ379" s="19" t="s">
        <v>77</v>
      </c>
      <c r="BK379" s="211">
        <f>ROUND(I379*H379,2)</f>
        <v>0</v>
      </c>
      <c r="BL379" s="19" t="s">
        <v>116</v>
      </c>
      <c r="BM379" s="210" t="s">
        <v>532</v>
      </c>
    </row>
    <row r="380" s="2" customFormat="1">
      <c r="A380" s="40"/>
      <c r="B380" s="41"/>
      <c r="C380" s="42"/>
      <c r="D380" s="212" t="s">
        <v>118</v>
      </c>
      <c r="E380" s="42"/>
      <c r="F380" s="213" t="s">
        <v>533</v>
      </c>
      <c r="G380" s="42"/>
      <c r="H380" s="42"/>
      <c r="I380" s="214"/>
      <c r="J380" s="42"/>
      <c r="K380" s="42"/>
      <c r="L380" s="46"/>
      <c r="M380" s="215"/>
      <c r="N380" s="216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118</v>
      </c>
      <c r="AU380" s="19" t="s">
        <v>79</v>
      </c>
    </row>
    <row r="381" s="2" customFormat="1">
      <c r="A381" s="40"/>
      <c r="B381" s="41"/>
      <c r="C381" s="42"/>
      <c r="D381" s="217" t="s">
        <v>120</v>
      </c>
      <c r="E381" s="42"/>
      <c r="F381" s="218" t="s">
        <v>534</v>
      </c>
      <c r="G381" s="42"/>
      <c r="H381" s="42"/>
      <c r="I381" s="214"/>
      <c r="J381" s="42"/>
      <c r="K381" s="42"/>
      <c r="L381" s="46"/>
      <c r="M381" s="215"/>
      <c r="N381" s="216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120</v>
      </c>
      <c r="AU381" s="19" t="s">
        <v>79</v>
      </c>
    </row>
    <row r="382" s="2" customFormat="1">
      <c r="A382" s="40"/>
      <c r="B382" s="41"/>
      <c r="C382" s="42"/>
      <c r="D382" s="217" t="s">
        <v>122</v>
      </c>
      <c r="E382" s="42"/>
      <c r="F382" s="218" t="s">
        <v>535</v>
      </c>
      <c r="G382" s="42"/>
      <c r="H382" s="42"/>
      <c r="I382" s="214"/>
      <c r="J382" s="42"/>
      <c r="K382" s="42"/>
      <c r="L382" s="46"/>
      <c r="M382" s="215"/>
      <c r="N382" s="216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122</v>
      </c>
      <c r="AU382" s="19" t="s">
        <v>79</v>
      </c>
    </row>
    <row r="383" s="13" customFormat="1">
      <c r="A383" s="13"/>
      <c r="B383" s="219"/>
      <c r="C383" s="220"/>
      <c r="D383" s="217" t="s">
        <v>124</v>
      </c>
      <c r="E383" s="221" t="s">
        <v>19</v>
      </c>
      <c r="F383" s="222" t="s">
        <v>536</v>
      </c>
      <c r="G383" s="220"/>
      <c r="H383" s="223">
        <v>52.5</v>
      </c>
      <c r="I383" s="224"/>
      <c r="J383" s="220"/>
      <c r="K383" s="220"/>
      <c r="L383" s="225"/>
      <c r="M383" s="226"/>
      <c r="N383" s="227"/>
      <c r="O383" s="227"/>
      <c r="P383" s="227"/>
      <c r="Q383" s="227"/>
      <c r="R383" s="227"/>
      <c r="S383" s="227"/>
      <c r="T383" s="22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29" t="s">
        <v>124</v>
      </c>
      <c r="AU383" s="229" t="s">
        <v>79</v>
      </c>
      <c r="AV383" s="13" t="s">
        <v>79</v>
      </c>
      <c r="AW383" s="13" t="s">
        <v>33</v>
      </c>
      <c r="AX383" s="13" t="s">
        <v>77</v>
      </c>
      <c r="AY383" s="229" t="s">
        <v>109</v>
      </c>
    </row>
    <row r="384" s="2" customFormat="1" ht="44.25" customHeight="1">
      <c r="A384" s="40"/>
      <c r="B384" s="41"/>
      <c r="C384" s="199" t="s">
        <v>537</v>
      </c>
      <c r="D384" s="199" t="s">
        <v>111</v>
      </c>
      <c r="E384" s="200" t="s">
        <v>538</v>
      </c>
      <c r="F384" s="201" t="s">
        <v>539</v>
      </c>
      <c r="G384" s="202" t="s">
        <v>114</v>
      </c>
      <c r="H384" s="203">
        <v>7.7000000000000002</v>
      </c>
      <c r="I384" s="204"/>
      <c r="J384" s="205">
        <f>ROUND(I384*H384,2)</f>
        <v>0</v>
      </c>
      <c r="K384" s="201" t="s">
        <v>115</v>
      </c>
      <c r="L384" s="46"/>
      <c r="M384" s="206" t="s">
        <v>19</v>
      </c>
      <c r="N384" s="207" t="s">
        <v>43</v>
      </c>
      <c r="O384" s="86"/>
      <c r="P384" s="208">
        <f>O384*H384</f>
        <v>0</v>
      </c>
      <c r="Q384" s="208">
        <v>0.084250000000000005</v>
      </c>
      <c r="R384" s="208">
        <f>Q384*H384</f>
        <v>0.64872500000000011</v>
      </c>
      <c r="S384" s="208">
        <v>0</v>
      </c>
      <c r="T384" s="209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0" t="s">
        <v>116</v>
      </c>
      <c r="AT384" s="210" t="s">
        <v>111</v>
      </c>
      <c r="AU384" s="210" t="s">
        <v>79</v>
      </c>
      <c r="AY384" s="19" t="s">
        <v>109</v>
      </c>
      <c r="BE384" s="211">
        <f>IF(N384="základní",J384,0)</f>
        <v>0</v>
      </c>
      <c r="BF384" s="211">
        <f>IF(N384="snížená",J384,0)</f>
        <v>0</v>
      </c>
      <c r="BG384" s="211">
        <f>IF(N384="zákl. přenesená",J384,0)</f>
        <v>0</v>
      </c>
      <c r="BH384" s="211">
        <f>IF(N384="sníž. přenesená",J384,0)</f>
        <v>0</v>
      </c>
      <c r="BI384" s="211">
        <f>IF(N384="nulová",J384,0)</f>
        <v>0</v>
      </c>
      <c r="BJ384" s="19" t="s">
        <v>77</v>
      </c>
      <c r="BK384" s="211">
        <f>ROUND(I384*H384,2)</f>
        <v>0</v>
      </c>
      <c r="BL384" s="19" t="s">
        <v>116</v>
      </c>
      <c r="BM384" s="210" t="s">
        <v>540</v>
      </c>
    </row>
    <row r="385" s="2" customFormat="1">
      <c r="A385" s="40"/>
      <c r="B385" s="41"/>
      <c r="C385" s="42"/>
      <c r="D385" s="212" t="s">
        <v>118</v>
      </c>
      <c r="E385" s="42"/>
      <c r="F385" s="213" t="s">
        <v>541</v>
      </c>
      <c r="G385" s="42"/>
      <c r="H385" s="42"/>
      <c r="I385" s="214"/>
      <c r="J385" s="42"/>
      <c r="K385" s="42"/>
      <c r="L385" s="46"/>
      <c r="M385" s="215"/>
      <c r="N385" s="216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118</v>
      </c>
      <c r="AU385" s="19" t="s">
        <v>79</v>
      </c>
    </row>
    <row r="386" s="2" customFormat="1">
      <c r="A386" s="40"/>
      <c r="B386" s="41"/>
      <c r="C386" s="42"/>
      <c r="D386" s="217" t="s">
        <v>120</v>
      </c>
      <c r="E386" s="42"/>
      <c r="F386" s="218" t="s">
        <v>542</v>
      </c>
      <c r="G386" s="42"/>
      <c r="H386" s="42"/>
      <c r="I386" s="214"/>
      <c r="J386" s="42"/>
      <c r="K386" s="42"/>
      <c r="L386" s="46"/>
      <c r="M386" s="215"/>
      <c r="N386" s="216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120</v>
      </c>
      <c r="AU386" s="19" t="s">
        <v>79</v>
      </c>
    </row>
    <row r="387" s="2" customFormat="1">
      <c r="A387" s="40"/>
      <c r="B387" s="41"/>
      <c r="C387" s="42"/>
      <c r="D387" s="217" t="s">
        <v>122</v>
      </c>
      <c r="E387" s="42"/>
      <c r="F387" s="218" t="s">
        <v>543</v>
      </c>
      <c r="G387" s="42"/>
      <c r="H387" s="42"/>
      <c r="I387" s="214"/>
      <c r="J387" s="42"/>
      <c r="K387" s="42"/>
      <c r="L387" s="46"/>
      <c r="M387" s="215"/>
      <c r="N387" s="216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122</v>
      </c>
      <c r="AU387" s="19" t="s">
        <v>79</v>
      </c>
    </row>
    <row r="388" s="2" customFormat="1" ht="37.8" customHeight="1">
      <c r="A388" s="40"/>
      <c r="B388" s="41"/>
      <c r="C388" s="199" t="s">
        <v>544</v>
      </c>
      <c r="D388" s="199" t="s">
        <v>111</v>
      </c>
      <c r="E388" s="200" t="s">
        <v>545</v>
      </c>
      <c r="F388" s="201" t="s">
        <v>546</v>
      </c>
      <c r="G388" s="202" t="s">
        <v>114</v>
      </c>
      <c r="H388" s="203">
        <v>20.550000000000001</v>
      </c>
      <c r="I388" s="204"/>
      <c r="J388" s="205">
        <f>ROUND(I388*H388,2)</f>
        <v>0</v>
      </c>
      <c r="K388" s="201" t="s">
        <v>115</v>
      </c>
      <c r="L388" s="46"/>
      <c r="M388" s="206" t="s">
        <v>19</v>
      </c>
      <c r="N388" s="207" t="s">
        <v>43</v>
      </c>
      <c r="O388" s="86"/>
      <c r="P388" s="208">
        <f>O388*H388</f>
        <v>0</v>
      </c>
      <c r="Q388" s="208">
        <v>0.10100000000000001</v>
      </c>
      <c r="R388" s="208">
        <f>Q388*H388</f>
        <v>2.0755500000000002</v>
      </c>
      <c r="S388" s="208">
        <v>0</v>
      </c>
      <c r="T388" s="209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0" t="s">
        <v>116</v>
      </c>
      <c r="AT388" s="210" t="s">
        <v>111</v>
      </c>
      <c r="AU388" s="210" t="s">
        <v>79</v>
      </c>
      <c r="AY388" s="19" t="s">
        <v>109</v>
      </c>
      <c r="BE388" s="211">
        <f>IF(N388="základní",J388,0)</f>
        <v>0</v>
      </c>
      <c r="BF388" s="211">
        <f>IF(N388="snížená",J388,0)</f>
        <v>0</v>
      </c>
      <c r="BG388" s="211">
        <f>IF(N388="zákl. přenesená",J388,0)</f>
        <v>0</v>
      </c>
      <c r="BH388" s="211">
        <f>IF(N388="sníž. přenesená",J388,0)</f>
        <v>0</v>
      </c>
      <c r="BI388" s="211">
        <f>IF(N388="nulová",J388,0)</f>
        <v>0</v>
      </c>
      <c r="BJ388" s="19" t="s">
        <v>77</v>
      </c>
      <c r="BK388" s="211">
        <f>ROUND(I388*H388,2)</f>
        <v>0</v>
      </c>
      <c r="BL388" s="19" t="s">
        <v>116</v>
      </c>
      <c r="BM388" s="210" t="s">
        <v>547</v>
      </c>
    </row>
    <row r="389" s="2" customFormat="1">
      <c r="A389" s="40"/>
      <c r="B389" s="41"/>
      <c r="C389" s="42"/>
      <c r="D389" s="212" t="s">
        <v>118</v>
      </c>
      <c r="E389" s="42"/>
      <c r="F389" s="213" t="s">
        <v>548</v>
      </c>
      <c r="G389" s="42"/>
      <c r="H389" s="42"/>
      <c r="I389" s="214"/>
      <c r="J389" s="42"/>
      <c r="K389" s="42"/>
      <c r="L389" s="46"/>
      <c r="M389" s="215"/>
      <c r="N389" s="216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118</v>
      </c>
      <c r="AU389" s="19" t="s">
        <v>79</v>
      </c>
    </row>
    <row r="390" s="2" customFormat="1">
      <c r="A390" s="40"/>
      <c r="B390" s="41"/>
      <c r="C390" s="42"/>
      <c r="D390" s="217" t="s">
        <v>120</v>
      </c>
      <c r="E390" s="42"/>
      <c r="F390" s="218" t="s">
        <v>549</v>
      </c>
      <c r="G390" s="42"/>
      <c r="H390" s="42"/>
      <c r="I390" s="214"/>
      <c r="J390" s="42"/>
      <c r="K390" s="42"/>
      <c r="L390" s="46"/>
      <c r="M390" s="215"/>
      <c r="N390" s="216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120</v>
      </c>
      <c r="AU390" s="19" t="s">
        <v>79</v>
      </c>
    </row>
    <row r="391" s="2" customFormat="1">
      <c r="A391" s="40"/>
      <c r="B391" s="41"/>
      <c r="C391" s="42"/>
      <c r="D391" s="217" t="s">
        <v>122</v>
      </c>
      <c r="E391" s="42"/>
      <c r="F391" s="218" t="s">
        <v>543</v>
      </c>
      <c r="G391" s="42"/>
      <c r="H391" s="42"/>
      <c r="I391" s="214"/>
      <c r="J391" s="42"/>
      <c r="K391" s="42"/>
      <c r="L391" s="46"/>
      <c r="M391" s="215"/>
      <c r="N391" s="216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122</v>
      </c>
      <c r="AU391" s="19" t="s">
        <v>79</v>
      </c>
    </row>
    <row r="392" s="2" customFormat="1" ht="16.5" customHeight="1">
      <c r="A392" s="40"/>
      <c r="B392" s="41"/>
      <c r="C392" s="199" t="s">
        <v>550</v>
      </c>
      <c r="D392" s="199" t="s">
        <v>111</v>
      </c>
      <c r="E392" s="200" t="s">
        <v>551</v>
      </c>
      <c r="F392" s="201" t="s">
        <v>552</v>
      </c>
      <c r="G392" s="202" t="s">
        <v>186</v>
      </c>
      <c r="H392" s="203">
        <v>86</v>
      </c>
      <c r="I392" s="204"/>
      <c r="J392" s="205">
        <f>ROUND(I392*H392,2)</f>
        <v>0</v>
      </c>
      <c r="K392" s="201" t="s">
        <v>115</v>
      </c>
      <c r="L392" s="46"/>
      <c r="M392" s="206" t="s">
        <v>19</v>
      </c>
      <c r="N392" s="207" t="s">
        <v>43</v>
      </c>
      <c r="O392" s="86"/>
      <c r="P392" s="208">
        <f>O392*H392</f>
        <v>0</v>
      </c>
      <c r="Q392" s="208">
        <v>0.0050099999999999997</v>
      </c>
      <c r="R392" s="208">
        <f>Q392*H392</f>
        <v>0.43085999999999997</v>
      </c>
      <c r="S392" s="208">
        <v>0</v>
      </c>
      <c r="T392" s="209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0" t="s">
        <v>116</v>
      </c>
      <c r="AT392" s="210" t="s">
        <v>111</v>
      </c>
      <c r="AU392" s="210" t="s">
        <v>79</v>
      </c>
      <c r="AY392" s="19" t="s">
        <v>109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19" t="s">
        <v>77</v>
      </c>
      <c r="BK392" s="211">
        <f>ROUND(I392*H392,2)</f>
        <v>0</v>
      </c>
      <c r="BL392" s="19" t="s">
        <v>116</v>
      </c>
      <c r="BM392" s="210" t="s">
        <v>553</v>
      </c>
    </row>
    <row r="393" s="2" customFormat="1">
      <c r="A393" s="40"/>
      <c r="B393" s="41"/>
      <c r="C393" s="42"/>
      <c r="D393" s="212" t="s">
        <v>118</v>
      </c>
      <c r="E393" s="42"/>
      <c r="F393" s="213" t="s">
        <v>554</v>
      </c>
      <c r="G393" s="42"/>
      <c r="H393" s="42"/>
      <c r="I393" s="214"/>
      <c r="J393" s="42"/>
      <c r="K393" s="42"/>
      <c r="L393" s="46"/>
      <c r="M393" s="215"/>
      <c r="N393" s="216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118</v>
      </c>
      <c r="AU393" s="19" t="s">
        <v>79</v>
      </c>
    </row>
    <row r="394" s="2" customFormat="1">
      <c r="A394" s="40"/>
      <c r="B394" s="41"/>
      <c r="C394" s="42"/>
      <c r="D394" s="217" t="s">
        <v>120</v>
      </c>
      <c r="E394" s="42"/>
      <c r="F394" s="218" t="s">
        <v>555</v>
      </c>
      <c r="G394" s="42"/>
      <c r="H394" s="42"/>
      <c r="I394" s="214"/>
      <c r="J394" s="42"/>
      <c r="K394" s="42"/>
      <c r="L394" s="46"/>
      <c r="M394" s="215"/>
      <c r="N394" s="216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120</v>
      </c>
      <c r="AU394" s="19" t="s">
        <v>79</v>
      </c>
    </row>
    <row r="395" s="12" customFormat="1" ht="22.8" customHeight="1">
      <c r="A395" s="12"/>
      <c r="B395" s="183"/>
      <c r="C395" s="184"/>
      <c r="D395" s="185" t="s">
        <v>71</v>
      </c>
      <c r="E395" s="197" t="s">
        <v>167</v>
      </c>
      <c r="F395" s="197" t="s">
        <v>556</v>
      </c>
      <c r="G395" s="184"/>
      <c r="H395" s="184"/>
      <c r="I395" s="187"/>
      <c r="J395" s="198">
        <f>BK395</f>
        <v>0</v>
      </c>
      <c r="K395" s="184"/>
      <c r="L395" s="189"/>
      <c r="M395" s="190"/>
      <c r="N395" s="191"/>
      <c r="O395" s="191"/>
      <c r="P395" s="192">
        <f>SUM(P396:P461)</f>
        <v>0</v>
      </c>
      <c r="Q395" s="191"/>
      <c r="R395" s="192">
        <f>SUM(R396:R461)</f>
        <v>1.3003978999999999</v>
      </c>
      <c r="S395" s="191"/>
      <c r="T395" s="193">
        <f>SUM(T396:T461)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94" t="s">
        <v>77</v>
      </c>
      <c r="AT395" s="195" t="s">
        <v>71</v>
      </c>
      <c r="AU395" s="195" t="s">
        <v>77</v>
      </c>
      <c r="AY395" s="194" t="s">
        <v>109</v>
      </c>
      <c r="BK395" s="196">
        <f>SUM(BK396:BK461)</f>
        <v>0</v>
      </c>
    </row>
    <row r="396" s="2" customFormat="1" ht="24.15" customHeight="1">
      <c r="A396" s="40"/>
      <c r="B396" s="41"/>
      <c r="C396" s="199" t="s">
        <v>557</v>
      </c>
      <c r="D396" s="199" t="s">
        <v>111</v>
      </c>
      <c r="E396" s="200" t="s">
        <v>558</v>
      </c>
      <c r="F396" s="201" t="s">
        <v>559</v>
      </c>
      <c r="G396" s="202" t="s">
        <v>186</v>
      </c>
      <c r="H396" s="203">
        <v>46.5</v>
      </c>
      <c r="I396" s="204"/>
      <c r="J396" s="205">
        <f>ROUND(I396*H396,2)</f>
        <v>0</v>
      </c>
      <c r="K396" s="201" t="s">
        <v>115</v>
      </c>
      <c r="L396" s="46"/>
      <c r="M396" s="206" t="s">
        <v>19</v>
      </c>
      <c r="N396" s="207" t="s">
        <v>43</v>
      </c>
      <c r="O396" s="86"/>
      <c r="P396" s="208">
        <f>O396*H396</f>
        <v>0</v>
      </c>
      <c r="Q396" s="208">
        <v>0</v>
      </c>
      <c r="R396" s="208">
        <f>Q396*H396</f>
        <v>0</v>
      </c>
      <c r="S396" s="208">
        <v>0</v>
      </c>
      <c r="T396" s="209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0" t="s">
        <v>116</v>
      </c>
      <c r="AT396" s="210" t="s">
        <v>111</v>
      </c>
      <c r="AU396" s="210" t="s">
        <v>79</v>
      </c>
      <c r="AY396" s="19" t="s">
        <v>109</v>
      </c>
      <c r="BE396" s="211">
        <f>IF(N396="základní",J396,0)</f>
        <v>0</v>
      </c>
      <c r="BF396" s="211">
        <f>IF(N396="snížená",J396,0)</f>
        <v>0</v>
      </c>
      <c r="BG396" s="211">
        <f>IF(N396="zákl. přenesená",J396,0)</f>
        <v>0</v>
      </c>
      <c r="BH396" s="211">
        <f>IF(N396="sníž. přenesená",J396,0)</f>
        <v>0</v>
      </c>
      <c r="BI396" s="211">
        <f>IF(N396="nulová",J396,0)</f>
        <v>0</v>
      </c>
      <c r="BJ396" s="19" t="s">
        <v>77</v>
      </c>
      <c r="BK396" s="211">
        <f>ROUND(I396*H396,2)</f>
        <v>0</v>
      </c>
      <c r="BL396" s="19" t="s">
        <v>116</v>
      </c>
      <c r="BM396" s="210" t="s">
        <v>560</v>
      </c>
    </row>
    <row r="397" s="2" customFormat="1">
      <c r="A397" s="40"/>
      <c r="B397" s="41"/>
      <c r="C397" s="42"/>
      <c r="D397" s="212" t="s">
        <v>118</v>
      </c>
      <c r="E397" s="42"/>
      <c r="F397" s="213" t="s">
        <v>561</v>
      </c>
      <c r="G397" s="42"/>
      <c r="H397" s="42"/>
      <c r="I397" s="214"/>
      <c r="J397" s="42"/>
      <c r="K397" s="42"/>
      <c r="L397" s="46"/>
      <c r="M397" s="215"/>
      <c r="N397" s="216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118</v>
      </c>
      <c r="AU397" s="19" t="s">
        <v>79</v>
      </c>
    </row>
    <row r="398" s="2" customFormat="1">
      <c r="A398" s="40"/>
      <c r="B398" s="41"/>
      <c r="C398" s="42"/>
      <c r="D398" s="217" t="s">
        <v>120</v>
      </c>
      <c r="E398" s="42"/>
      <c r="F398" s="218" t="s">
        <v>562</v>
      </c>
      <c r="G398" s="42"/>
      <c r="H398" s="42"/>
      <c r="I398" s="214"/>
      <c r="J398" s="42"/>
      <c r="K398" s="42"/>
      <c r="L398" s="46"/>
      <c r="M398" s="215"/>
      <c r="N398" s="216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120</v>
      </c>
      <c r="AU398" s="19" t="s">
        <v>79</v>
      </c>
    </row>
    <row r="399" s="2" customFormat="1" ht="16.5" customHeight="1">
      <c r="A399" s="40"/>
      <c r="B399" s="41"/>
      <c r="C399" s="262" t="s">
        <v>563</v>
      </c>
      <c r="D399" s="262" t="s">
        <v>347</v>
      </c>
      <c r="E399" s="263" t="s">
        <v>564</v>
      </c>
      <c r="F399" s="264" t="s">
        <v>565</v>
      </c>
      <c r="G399" s="265" t="s">
        <v>186</v>
      </c>
      <c r="H399" s="266">
        <v>47.198</v>
      </c>
      <c r="I399" s="267"/>
      <c r="J399" s="268">
        <f>ROUND(I399*H399,2)</f>
        <v>0</v>
      </c>
      <c r="K399" s="264" t="s">
        <v>115</v>
      </c>
      <c r="L399" s="269"/>
      <c r="M399" s="270" t="s">
        <v>19</v>
      </c>
      <c r="N399" s="271" t="s">
        <v>43</v>
      </c>
      <c r="O399" s="86"/>
      <c r="P399" s="208">
        <f>O399*H399</f>
        <v>0</v>
      </c>
      <c r="Q399" s="208">
        <v>0.0010499999999999999</v>
      </c>
      <c r="R399" s="208">
        <f>Q399*H399</f>
        <v>0.049557899999999995</v>
      </c>
      <c r="S399" s="208">
        <v>0</v>
      </c>
      <c r="T399" s="209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0" t="s">
        <v>167</v>
      </c>
      <c r="AT399" s="210" t="s">
        <v>347</v>
      </c>
      <c r="AU399" s="210" t="s">
        <v>79</v>
      </c>
      <c r="AY399" s="19" t="s">
        <v>109</v>
      </c>
      <c r="BE399" s="211">
        <f>IF(N399="základní",J399,0)</f>
        <v>0</v>
      </c>
      <c r="BF399" s="211">
        <f>IF(N399="snížená",J399,0)</f>
        <v>0</v>
      </c>
      <c r="BG399" s="211">
        <f>IF(N399="zákl. přenesená",J399,0)</f>
        <v>0</v>
      </c>
      <c r="BH399" s="211">
        <f>IF(N399="sníž. přenesená",J399,0)</f>
        <v>0</v>
      </c>
      <c r="BI399" s="211">
        <f>IF(N399="nulová",J399,0)</f>
        <v>0</v>
      </c>
      <c r="BJ399" s="19" t="s">
        <v>77</v>
      </c>
      <c r="BK399" s="211">
        <f>ROUND(I399*H399,2)</f>
        <v>0</v>
      </c>
      <c r="BL399" s="19" t="s">
        <v>116</v>
      </c>
      <c r="BM399" s="210" t="s">
        <v>566</v>
      </c>
    </row>
    <row r="400" s="2" customFormat="1">
      <c r="A400" s="40"/>
      <c r="B400" s="41"/>
      <c r="C400" s="42"/>
      <c r="D400" s="212" t="s">
        <v>118</v>
      </c>
      <c r="E400" s="42"/>
      <c r="F400" s="213" t="s">
        <v>567</v>
      </c>
      <c r="G400" s="42"/>
      <c r="H400" s="42"/>
      <c r="I400" s="214"/>
      <c r="J400" s="42"/>
      <c r="K400" s="42"/>
      <c r="L400" s="46"/>
      <c r="M400" s="215"/>
      <c r="N400" s="216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118</v>
      </c>
      <c r="AU400" s="19" t="s">
        <v>79</v>
      </c>
    </row>
    <row r="401" s="13" customFormat="1">
      <c r="A401" s="13"/>
      <c r="B401" s="219"/>
      <c r="C401" s="220"/>
      <c r="D401" s="217" t="s">
        <v>124</v>
      </c>
      <c r="E401" s="220"/>
      <c r="F401" s="222" t="s">
        <v>568</v>
      </c>
      <c r="G401" s="220"/>
      <c r="H401" s="223">
        <v>47.198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29" t="s">
        <v>124</v>
      </c>
      <c r="AU401" s="229" t="s">
        <v>79</v>
      </c>
      <c r="AV401" s="13" t="s">
        <v>79</v>
      </c>
      <c r="AW401" s="13" t="s">
        <v>4</v>
      </c>
      <c r="AX401" s="13" t="s">
        <v>77</v>
      </c>
      <c r="AY401" s="229" t="s">
        <v>109</v>
      </c>
    </row>
    <row r="402" s="2" customFormat="1" ht="24.15" customHeight="1">
      <c r="A402" s="40"/>
      <c r="B402" s="41"/>
      <c r="C402" s="199" t="s">
        <v>569</v>
      </c>
      <c r="D402" s="199" t="s">
        <v>111</v>
      </c>
      <c r="E402" s="200" t="s">
        <v>570</v>
      </c>
      <c r="F402" s="201" t="s">
        <v>571</v>
      </c>
      <c r="G402" s="202" t="s">
        <v>186</v>
      </c>
      <c r="H402" s="203">
        <v>261</v>
      </c>
      <c r="I402" s="204"/>
      <c r="J402" s="205">
        <f>ROUND(I402*H402,2)</f>
        <v>0</v>
      </c>
      <c r="K402" s="201" t="s">
        <v>115</v>
      </c>
      <c r="L402" s="46"/>
      <c r="M402" s="206" t="s">
        <v>19</v>
      </c>
      <c r="N402" s="207" t="s">
        <v>43</v>
      </c>
      <c r="O402" s="86"/>
      <c r="P402" s="208">
        <f>O402*H402</f>
        <v>0</v>
      </c>
      <c r="Q402" s="208">
        <v>0.0027599999999999999</v>
      </c>
      <c r="R402" s="208">
        <f>Q402*H402</f>
        <v>0.72036</v>
      </c>
      <c r="S402" s="208">
        <v>0</v>
      </c>
      <c r="T402" s="209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0" t="s">
        <v>116</v>
      </c>
      <c r="AT402" s="210" t="s">
        <v>111</v>
      </c>
      <c r="AU402" s="210" t="s">
        <v>79</v>
      </c>
      <c r="AY402" s="19" t="s">
        <v>109</v>
      </c>
      <c r="BE402" s="211">
        <f>IF(N402="základní",J402,0)</f>
        <v>0</v>
      </c>
      <c r="BF402" s="211">
        <f>IF(N402="snížená",J402,0)</f>
        <v>0</v>
      </c>
      <c r="BG402" s="211">
        <f>IF(N402="zákl. přenesená",J402,0)</f>
        <v>0</v>
      </c>
      <c r="BH402" s="211">
        <f>IF(N402="sníž. přenesená",J402,0)</f>
        <v>0</v>
      </c>
      <c r="BI402" s="211">
        <f>IF(N402="nulová",J402,0)</f>
        <v>0</v>
      </c>
      <c r="BJ402" s="19" t="s">
        <v>77</v>
      </c>
      <c r="BK402" s="211">
        <f>ROUND(I402*H402,2)</f>
        <v>0</v>
      </c>
      <c r="BL402" s="19" t="s">
        <v>116</v>
      </c>
      <c r="BM402" s="210" t="s">
        <v>572</v>
      </c>
    </row>
    <row r="403" s="2" customFormat="1">
      <c r="A403" s="40"/>
      <c r="B403" s="41"/>
      <c r="C403" s="42"/>
      <c r="D403" s="212" t="s">
        <v>118</v>
      </c>
      <c r="E403" s="42"/>
      <c r="F403" s="213" t="s">
        <v>573</v>
      </c>
      <c r="G403" s="42"/>
      <c r="H403" s="42"/>
      <c r="I403" s="214"/>
      <c r="J403" s="42"/>
      <c r="K403" s="42"/>
      <c r="L403" s="46"/>
      <c r="M403" s="215"/>
      <c r="N403" s="216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118</v>
      </c>
      <c r="AU403" s="19" t="s">
        <v>79</v>
      </c>
    </row>
    <row r="404" s="2" customFormat="1">
      <c r="A404" s="40"/>
      <c r="B404" s="41"/>
      <c r="C404" s="42"/>
      <c r="D404" s="217" t="s">
        <v>120</v>
      </c>
      <c r="E404" s="42"/>
      <c r="F404" s="218" t="s">
        <v>574</v>
      </c>
      <c r="G404" s="42"/>
      <c r="H404" s="42"/>
      <c r="I404" s="214"/>
      <c r="J404" s="42"/>
      <c r="K404" s="42"/>
      <c r="L404" s="46"/>
      <c r="M404" s="215"/>
      <c r="N404" s="216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120</v>
      </c>
      <c r="AU404" s="19" t="s">
        <v>79</v>
      </c>
    </row>
    <row r="405" s="2" customFormat="1" ht="24.15" customHeight="1">
      <c r="A405" s="40"/>
      <c r="B405" s="41"/>
      <c r="C405" s="199" t="s">
        <v>575</v>
      </c>
      <c r="D405" s="199" t="s">
        <v>111</v>
      </c>
      <c r="E405" s="200" t="s">
        <v>576</v>
      </c>
      <c r="F405" s="201" t="s">
        <v>577</v>
      </c>
      <c r="G405" s="202" t="s">
        <v>186</v>
      </c>
      <c r="H405" s="203">
        <v>39.5</v>
      </c>
      <c r="I405" s="204"/>
      <c r="J405" s="205">
        <f>ROUND(I405*H405,2)</f>
        <v>0</v>
      </c>
      <c r="K405" s="201" t="s">
        <v>115</v>
      </c>
      <c r="L405" s="46"/>
      <c r="M405" s="206" t="s">
        <v>19</v>
      </c>
      <c r="N405" s="207" t="s">
        <v>43</v>
      </c>
      <c r="O405" s="86"/>
      <c r="P405" s="208">
        <f>O405*H405</f>
        <v>0</v>
      </c>
      <c r="Q405" s="208">
        <v>0.0044000000000000003</v>
      </c>
      <c r="R405" s="208">
        <f>Q405*H405</f>
        <v>0.17380000000000001</v>
      </c>
      <c r="S405" s="208">
        <v>0</v>
      </c>
      <c r="T405" s="209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0" t="s">
        <v>116</v>
      </c>
      <c r="AT405" s="210" t="s">
        <v>111</v>
      </c>
      <c r="AU405" s="210" t="s">
        <v>79</v>
      </c>
      <c r="AY405" s="19" t="s">
        <v>109</v>
      </c>
      <c r="BE405" s="211">
        <f>IF(N405="základní",J405,0)</f>
        <v>0</v>
      </c>
      <c r="BF405" s="211">
        <f>IF(N405="snížená",J405,0)</f>
        <v>0</v>
      </c>
      <c r="BG405" s="211">
        <f>IF(N405="zákl. přenesená",J405,0)</f>
        <v>0</v>
      </c>
      <c r="BH405" s="211">
        <f>IF(N405="sníž. přenesená",J405,0)</f>
        <v>0</v>
      </c>
      <c r="BI405" s="211">
        <f>IF(N405="nulová",J405,0)</f>
        <v>0</v>
      </c>
      <c r="BJ405" s="19" t="s">
        <v>77</v>
      </c>
      <c r="BK405" s="211">
        <f>ROUND(I405*H405,2)</f>
        <v>0</v>
      </c>
      <c r="BL405" s="19" t="s">
        <v>116</v>
      </c>
      <c r="BM405" s="210" t="s">
        <v>578</v>
      </c>
    </row>
    <row r="406" s="2" customFormat="1">
      <c r="A406" s="40"/>
      <c r="B406" s="41"/>
      <c r="C406" s="42"/>
      <c r="D406" s="212" t="s">
        <v>118</v>
      </c>
      <c r="E406" s="42"/>
      <c r="F406" s="213" t="s">
        <v>579</v>
      </c>
      <c r="G406" s="42"/>
      <c r="H406" s="42"/>
      <c r="I406" s="214"/>
      <c r="J406" s="42"/>
      <c r="K406" s="42"/>
      <c r="L406" s="46"/>
      <c r="M406" s="215"/>
      <c r="N406" s="216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118</v>
      </c>
      <c r="AU406" s="19" t="s">
        <v>79</v>
      </c>
    </row>
    <row r="407" s="2" customFormat="1">
      <c r="A407" s="40"/>
      <c r="B407" s="41"/>
      <c r="C407" s="42"/>
      <c r="D407" s="217" t="s">
        <v>120</v>
      </c>
      <c r="E407" s="42"/>
      <c r="F407" s="218" t="s">
        <v>574</v>
      </c>
      <c r="G407" s="42"/>
      <c r="H407" s="42"/>
      <c r="I407" s="214"/>
      <c r="J407" s="42"/>
      <c r="K407" s="42"/>
      <c r="L407" s="46"/>
      <c r="M407" s="215"/>
      <c r="N407" s="216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120</v>
      </c>
      <c r="AU407" s="19" t="s">
        <v>79</v>
      </c>
    </row>
    <row r="408" s="2" customFormat="1" ht="24.15" customHeight="1">
      <c r="A408" s="40"/>
      <c r="B408" s="41"/>
      <c r="C408" s="199" t="s">
        <v>580</v>
      </c>
      <c r="D408" s="199" t="s">
        <v>111</v>
      </c>
      <c r="E408" s="200" t="s">
        <v>581</v>
      </c>
      <c r="F408" s="201" t="s">
        <v>582</v>
      </c>
      <c r="G408" s="202" t="s">
        <v>583</v>
      </c>
      <c r="H408" s="203">
        <v>44</v>
      </c>
      <c r="I408" s="204"/>
      <c r="J408" s="205">
        <f>ROUND(I408*H408,2)</f>
        <v>0</v>
      </c>
      <c r="K408" s="201" t="s">
        <v>115</v>
      </c>
      <c r="L408" s="46"/>
      <c r="M408" s="206" t="s">
        <v>19</v>
      </c>
      <c r="N408" s="207" t="s">
        <v>43</v>
      </c>
      <c r="O408" s="86"/>
      <c r="P408" s="208">
        <f>O408*H408</f>
        <v>0</v>
      </c>
      <c r="Q408" s="208">
        <v>0</v>
      </c>
      <c r="R408" s="208">
        <f>Q408*H408</f>
        <v>0</v>
      </c>
      <c r="S408" s="208">
        <v>0</v>
      </c>
      <c r="T408" s="209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0" t="s">
        <v>116</v>
      </c>
      <c r="AT408" s="210" t="s">
        <v>111</v>
      </c>
      <c r="AU408" s="210" t="s">
        <v>79</v>
      </c>
      <c r="AY408" s="19" t="s">
        <v>109</v>
      </c>
      <c r="BE408" s="211">
        <f>IF(N408="základní",J408,0)</f>
        <v>0</v>
      </c>
      <c r="BF408" s="211">
        <f>IF(N408="snížená",J408,0)</f>
        <v>0</v>
      </c>
      <c r="BG408" s="211">
        <f>IF(N408="zákl. přenesená",J408,0)</f>
        <v>0</v>
      </c>
      <c r="BH408" s="211">
        <f>IF(N408="sníž. přenesená",J408,0)</f>
        <v>0</v>
      </c>
      <c r="BI408" s="211">
        <f>IF(N408="nulová",J408,0)</f>
        <v>0</v>
      </c>
      <c r="BJ408" s="19" t="s">
        <v>77</v>
      </c>
      <c r="BK408" s="211">
        <f>ROUND(I408*H408,2)</f>
        <v>0</v>
      </c>
      <c r="BL408" s="19" t="s">
        <v>116</v>
      </c>
      <c r="BM408" s="210" t="s">
        <v>584</v>
      </c>
    </row>
    <row r="409" s="2" customFormat="1">
      <c r="A409" s="40"/>
      <c r="B409" s="41"/>
      <c r="C409" s="42"/>
      <c r="D409" s="212" t="s">
        <v>118</v>
      </c>
      <c r="E409" s="42"/>
      <c r="F409" s="213" t="s">
        <v>585</v>
      </c>
      <c r="G409" s="42"/>
      <c r="H409" s="42"/>
      <c r="I409" s="214"/>
      <c r="J409" s="42"/>
      <c r="K409" s="42"/>
      <c r="L409" s="46"/>
      <c r="M409" s="215"/>
      <c r="N409" s="216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118</v>
      </c>
      <c r="AU409" s="19" t="s">
        <v>79</v>
      </c>
    </row>
    <row r="410" s="2" customFormat="1">
      <c r="A410" s="40"/>
      <c r="B410" s="41"/>
      <c r="C410" s="42"/>
      <c r="D410" s="217" t="s">
        <v>120</v>
      </c>
      <c r="E410" s="42"/>
      <c r="F410" s="218" t="s">
        <v>586</v>
      </c>
      <c r="G410" s="42"/>
      <c r="H410" s="42"/>
      <c r="I410" s="214"/>
      <c r="J410" s="42"/>
      <c r="K410" s="42"/>
      <c r="L410" s="46"/>
      <c r="M410" s="215"/>
      <c r="N410" s="216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120</v>
      </c>
      <c r="AU410" s="19" t="s">
        <v>79</v>
      </c>
    </row>
    <row r="411" s="2" customFormat="1" ht="16.5" customHeight="1">
      <c r="A411" s="40"/>
      <c r="B411" s="41"/>
      <c r="C411" s="262" t="s">
        <v>587</v>
      </c>
      <c r="D411" s="262" t="s">
        <v>347</v>
      </c>
      <c r="E411" s="263" t="s">
        <v>588</v>
      </c>
      <c r="F411" s="264" t="s">
        <v>589</v>
      </c>
      <c r="G411" s="265" t="s">
        <v>583</v>
      </c>
      <c r="H411" s="266">
        <v>44</v>
      </c>
      <c r="I411" s="267"/>
      <c r="J411" s="268">
        <f>ROUND(I411*H411,2)</f>
        <v>0</v>
      </c>
      <c r="K411" s="264" t="s">
        <v>115</v>
      </c>
      <c r="L411" s="269"/>
      <c r="M411" s="270" t="s">
        <v>19</v>
      </c>
      <c r="N411" s="271" t="s">
        <v>43</v>
      </c>
      <c r="O411" s="86"/>
      <c r="P411" s="208">
        <f>O411*H411</f>
        <v>0</v>
      </c>
      <c r="Q411" s="208">
        <v>0.00064999999999999997</v>
      </c>
      <c r="R411" s="208">
        <f>Q411*H411</f>
        <v>0.0286</v>
      </c>
      <c r="S411" s="208">
        <v>0</v>
      </c>
      <c r="T411" s="209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0" t="s">
        <v>167</v>
      </c>
      <c r="AT411" s="210" t="s">
        <v>347</v>
      </c>
      <c r="AU411" s="210" t="s">
        <v>79</v>
      </c>
      <c r="AY411" s="19" t="s">
        <v>109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19" t="s">
        <v>77</v>
      </c>
      <c r="BK411" s="211">
        <f>ROUND(I411*H411,2)</f>
        <v>0</v>
      </c>
      <c r="BL411" s="19" t="s">
        <v>116</v>
      </c>
      <c r="BM411" s="210" t="s">
        <v>590</v>
      </c>
    </row>
    <row r="412" s="2" customFormat="1">
      <c r="A412" s="40"/>
      <c r="B412" s="41"/>
      <c r="C412" s="42"/>
      <c r="D412" s="212" t="s">
        <v>118</v>
      </c>
      <c r="E412" s="42"/>
      <c r="F412" s="213" t="s">
        <v>591</v>
      </c>
      <c r="G412" s="42"/>
      <c r="H412" s="42"/>
      <c r="I412" s="214"/>
      <c r="J412" s="42"/>
      <c r="K412" s="42"/>
      <c r="L412" s="46"/>
      <c r="M412" s="215"/>
      <c r="N412" s="216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118</v>
      </c>
      <c r="AU412" s="19" t="s">
        <v>79</v>
      </c>
    </row>
    <row r="413" s="2" customFormat="1" ht="24.15" customHeight="1">
      <c r="A413" s="40"/>
      <c r="B413" s="41"/>
      <c r="C413" s="199" t="s">
        <v>592</v>
      </c>
      <c r="D413" s="199" t="s">
        <v>111</v>
      </c>
      <c r="E413" s="200" t="s">
        <v>593</v>
      </c>
      <c r="F413" s="201" t="s">
        <v>594</v>
      </c>
      <c r="G413" s="202" t="s">
        <v>583</v>
      </c>
      <c r="H413" s="203">
        <v>44</v>
      </c>
      <c r="I413" s="204"/>
      <c r="J413" s="205">
        <f>ROUND(I413*H413,2)</f>
        <v>0</v>
      </c>
      <c r="K413" s="201" t="s">
        <v>115</v>
      </c>
      <c r="L413" s="46"/>
      <c r="M413" s="206" t="s">
        <v>19</v>
      </c>
      <c r="N413" s="207" t="s">
        <v>43</v>
      </c>
      <c r="O413" s="86"/>
      <c r="P413" s="208">
        <f>O413*H413</f>
        <v>0</v>
      </c>
      <c r="Q413" s="208">
        <v>0</v>
      </c>
      <c r="R413" s="208">
        <f>Q413*H413</f>
        <v>0</v>
      </c>
      <c r="S413" s="208">
        <v>0</v>
      </c>
      <c r="T413" s="209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0" t="s">
        <v>116</v>
      </c>
      <c r="AT413" s="210" t="s">
        <v>111</v>
      </c>
      <c r="AU413" s="210" t="s">
        <v>79</v>
      </c>
      <c r="AY413" s="19" t="s">
        <v>109</v>
      </c>
      <c r="BE413" s="211">
        <f>IF(N413="základní",J413,0)</f>
        <v>0</v>
      </c>
      <c r="BF413" s="211">
        <f>IF(N413="snížená",J413,0)</f>
        <v>0</v>
      </c>
      <c r="BG413" s="211">
        <f>IF(N413="zákl. přenesená",J413,0)</f>
        <v>0</v>
      </c>
      <c r="BH413" s="211">
        <f>IF(N413="sníž. přenesená",J413,0)</f>
        <v>0</v>
      </c>
      <c r="BI413" s="211">
        <f>IF(N413="nulová",J413,0)</f>
        <v>0</v>
      </c>
      <c r="BJ413" s="19" t="s">
        <v>77</v>
      </c>
      <c r="BK413" s="211">
        <f>ROUND(I413*H413,2)</f>
        <v>0</v>
      </c>
      <c r="BL413" s="19" t="s">
        <v>116</v>
      </c>
      <c r="BM413" s="210" t="s">
        <v>595</v>
      </c>
    </row>
    <row r="414" s="2" customFormat="1">
      <c r="A414" s="40"/>
      <c r="B414" s="41"/>
      <c r="C414" s="42"/>
      <c r="D414" s="212" t="s">
        <v>118</v>
      </c>
      <c r="E414" s="42"/>
      <c r="F414" s="213" t="s">
        <v>596</v>
      </c>
      <c r="G414" s="42"/>
      <c r="H414" s="42"/>
      <c r="I414" s="214"/>
      <c r="J414" s="42"/>
      <c r="K414" s="42"/>
      <c r="L414" s="46"/>
      <c r="M414" s="215"/>
      <c r="N414" s="216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118</v>
      </c>
      <c r="AU414" s="19" t="s">
        <v>79</v>
      </c>
    </row>
    <row r="415" s="2" customFormat="1">
      <c r="A415" s="40"/>
      <c r="B415" s="41"/>
      <c r="C415" s="42"/>
      <c r="D415" s="217" t="s">
        <v>120</v>
      </c>
      <c r="E415" s="42"/>
      <c r="F415" s="218" t="s">
        <v>586</v>
      </c>
      <c r="G415" s="42"/>
      <c r="H415" s="42"/>
      <c r="I415" s="214"/>
      <c r="J415" s="42"/>
      <c r="K415" s="42"/>
      <c r="L415" s="46"/>
      <c r="M415" s="215"/>
      <c r="N415" s="216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120</v>
      </c>
      <c r="AU415" s="19" t="s">
        <v>79</v>
      </c>
    </row>
    <row r="416" s="2" customFormat="1" ht="16.5" customHeight="1">
      <c r="A416" s="40"/>
      <c r="B416" s="41"/>
      <c r="C416" s="262" t="s">
        <v>597</v>
      </c>
      <c r="D416" s="262" t="s">
        <v>347</v>
      </c>
      <c r="E416" s="263" t="s">
        <v>598</v>
      </c>
      <c r="F416" s="264" t="s">
        <v>599</v>
      </c>
      <c r="G416" s="265" t="s">
        <v>583</v>
      </c>
      <c r="H416" s="266">
        <v>44</v>
      </c>
      <c r="I416" s="267"/>
      <c r="J416" s="268">
        <f>ROUND(I416*H416,2)</f>
        <v>0</v>
      </c>
      <c r="K416" s="264" t="s">
        <v>115</v>
      </c>
      <c r="L416" s="269"/>
      <c r="M416" s="270" t="s">
        <v>19</v>
      </c>
      <c r="N416" s="271" t="s">
        <v>43</v>
      </c>
      <c r="O416" s="86"/>
      <c r="P416" s="208">
        <f>O416*H416</f>
        <v>0</v>
      </c>
      <c r="Q416" s="208">
        <v>0.00029</v>
      </c>
      <c r="R416" s="208">
        <f>Q416*H416</f>
        <v>0.012760000000000001</v>
      </c>
      <c r="S416" s="208">
        <v>0</v>
      </c>
      <c r="T416" s="209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0" t="s">
        <v>167</v>
      </c>
      <c r="AT416" s="210" t="s">
        <v>347</v>
      </c>
      <c r="AU416" s="210" t="s">
        <v>79</v>
      </c>
      <c r="AY416" s="19" t="s">
        <v>109</v>
      </c>
      <c r="BE416" s="211">
        <f>IF(N416="základní",J416,0)</f>
        <v>0</v>
      </c>
      <c r="BF416" s="211">
        <f>IF(N416="snížená",J416,0)</f>
        <v>0</v>
      </c>
      <c r="BG416" s="211">
        <f>IF(N416="zákl. přenesená",J416,0)</f>
        <v>0</v>
      </c>
      <c r="BH416" s="211">
        <f>IF(N416="sníž. přenesená",J416,0)</f>
        <v>0</v>
      </c>
      <c r="BI416" s="211">
        <f>IF(N416="nulová",J416,0)</f>
        <v>0</v>
      </c>
      <c r="BJ416" s="19" t="s">
        <v>77</v>
      </c>
      <c r="BK416" s="211">
        <f>ROUND(I416*H416,2)</f>
        <v>0</v>
      </c>
      <c r="BL416" s="19" t="s">
        <v>116</v>
      </c>
      <c r="BM416" s="210" t="s">
        <v>600</v>
      </c>
    </row>
    <row r="417" s="2" customFormat="1">
      <c r="A417" s="40"/>
      <c r="B417" s="41"/>
      <c r="C417" s="42"/>
      <c r="D417" s="212" t="s">
        <v>118</v>
      </c>
      <c r="E417" s="42"/>
      <c r="F417" s="213" t="s">
        <v>601</v>
      </c>
      <c r="G417" s="42"/>
      <c r="H417" s="42"/>
      <c r="I417" s="214"/>
      <c r="J417" s="42"/>
      <c r="K417" s="42"/>
      <c r="L417" s="46"/>
      <c r="M417" s="215"/>
      <c r="N417" s="216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118</v>
      </c>
      <c r="AU417" s="19" t="s">
        <v>79</v>
      </c>
    </row>
    <row r="418" s="2" customFormat="1" ht="24.15" customHeight="1">
      <c r="A418" s="40"/>
      <c r="B418" s="41"/>
      <c r="C418" s="199" t="s">
        <v>602</v>
      </c>
      <c r="D418" s="199" t="s">
        <v>111</v>
      </c>
      <c r="E418" s="200" t="s">
        <v>603</v>
      </c>
      <c r="F418" s="201" t="s">
        <v>604</v>
      </c>
      <c r="G418" s="202" t="s">
        <v>583</v>
      </c>
      <c r="H418" s="203">
        <v>6</v>
      </c>
      <c r="I418" s="204"/>
      <c r="J418" s="205">
        <f>ROUND(I418*H418,2)</f>
        <v>0</v>
      </c>
      <c r="K418" s="201" t="s">
        <v>115</v>
      </c>
      <c r="L418" s="46"/>
      <c r="M418" s="206" t="s">
        <v>19</v>
      </c>
      <c r="N418" s="207" t="s">
        <v>43</v>
      </c>
      <c r="O418" s="86"/>
      <c r="P418" s="208">
        <f>O418*H418</f>
        <v>0</v>
      </c>
      <c r="Q418" s="208">
        <v>1.0000000000000001E-05</v>
      </c>
      <c r="R418" s="208">
        <f>Q418*H418</f>
        <v>6.0000000000000008E-05</v>
      </c>
      <c r="S418" s="208">
        <v>0</v>
      </c>
      <c r="T418" s="209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0" t="s">
        <v>116</v>
      </c>
      <c r="AT418" s="210" t="s">
        <v>111</v>
      </c>
      <c r="AU418" s="210" t="s">
        <v>79</v>
      </c>
      <c r="AY418" s="19" t="s">
        <v>109</v>
      </c>
      <c r="BE418" s="211">
        <f>IF(N418="základní",J418,0)</f>
        <v>0</v>
      </c>
      <c r="BF418" s="211">
        <f>IF(N418="snížená",J418,0)</f>
        <v>0</v>
      </c>
      <c r="BG418" s="211">
        <f>IF(N418="zákl. přenesená",J418,0)</f>
        <v>0</v>
      </c>
      <c r="BH418" s="211">
        <f>IF(N418="sníž. přenesená",J418,0)</f>
        <v>0</v>
      </c>
      <c r="BI418" s="211">
        <f>IF(N418="nulová",J418,0)</f>
        <v>0</v>
      </c>
      <c r="BJ418" s="19" t="s">
        <v>77</v>
      </c>
      <c r="BK418" s="211">
        <f>ROUND(I418*H418,2)</f>
        <v>0</v>
      </c>
      <c r="BL418" s="19" t="s">
        <v>116</v>
      </c>
      <c r="BM418" s="210" t="s">
        <v>605</v>
      </c>
    </row>
    <row r="419" s="2" customFormat="1">
      <c r="A419" s="40"/>
      <c r="B419" s="41"/>
      <c r="C419" s="42"/>
      <c r="D419" s="212" t="s">
        <v>118</v>
      </c>
      <c r="E419" s="42"/>
      <c r="F419" s="213" t="s">
        <v>606</v>
      </c>
      <c r="G419" s="42"/>
      <c r="H419" s="42"/>
      <c r="I419" s="214"/>
      <c r="J419" s="42"/>
      <c r="K419" s="42"/>
      <c r="L419" s="46"/>
      <c r="M419" s="215"/>
      <c r="N419" s="216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118</v>
      </c>
      <c r="AU419" s="19" t="s">
        <v>79</v>
      </c>
    </row>
    <row r="420" s="2" customFormat="1">
      <c r="A420" s="40"/>
      <c r="B420" s="41"/>
      <c r="C420" s="42"/>
      <c r="D420" s="217" t="s">
        <v>120</v>
      </c>
      <c r="E420" s="42"/>
      <c r="F420" s="218" t="s">
        <v>586</v>
      </c>
      <c r="G420" s="42"/>
      <c r="H420" s="42"/>
      <c r="I420" s="214"/>
      <c r="J420" s="42"/>
      <c r="K420" s="42"/>
      <c r="L420" s="46"/>
      <c r="M420" s="215"/>
      <c r="N420" s="216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120</v>
      </c>
      <c r="AU420" s="19" t="s">
        <v>79</v>
      </c>
    </row>
    <row r="421" s="2" customFormat="1" ht="16.5" customHeight="1">
      <c r="A421" s="40"/>
      <c r="B421" s="41"/>
      <c r="C421" s="262" t="s">
        <v>607</v>
      </c>
      <c r="D421" s="262" t="s">
        <v>347</v>
      </c>
      <c r="E421" s="263" t="s">
        <v>608</v>
      </c>
      <c r="F421" s="264" t="s">
        <v>609</v>
      </c>
      <c r="G421" s="265" t="s">
        <v>583</v>
      </c>
      <c r="H421" s="266">
        <v>6</v>
      </c>
      <c r="I421" s="267"/>
      <c r="J421" s="268">
        <f>ROUND(I421*H421,2)</f>
        <v>0</v>
      </c>
      <c r="K421" s="264" t="s">
        <v>115</v>
      </c>
      <c r="L421" s="269"/>
      <c r="M421" s="270" t="s">
        <v>19</v>
      </c>
      <c r="N421" s="271" t="s">
        <v>43</v>
      </c>
      <c r="O421" s="86"/>
      <c r="P421" s="208">
        <f>O421*H421</f>
        <v>0</v>
      </c>
      <c r="Q421" s="208">
        <v>0.0014</v>
      </c>
      <c r="R421" s="208">
        <f>Q421*H421</f>
        <v>0.0083999999999999995</v>
      </c>
      <c r="S421" s="208">
        <v>0</v>
      </c>
      <c r="T421" s="209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0" t="s">
        <v>167</v>
      </c>
      <c r="AT421" s="210" t="s">
        <v>347</v>
      </c>
      <c r="AU421" s="210" t="s">
        <v>79</v>
      </c>
      <c r="AY421" s="19" t="s">
        <v>109</v>
      </c>
      <c r="BE421" s="211">
        <f>IF(N421="základní",J421,0)</f>
        <v>0</v>
      </c>
      <c r="BF421" s="211">
        <f>IF(N421="snížená",J421,0)</f>
        <v>0</v>
      </c>
      <c r="BG421" s="211">
        <f>IF(N421="zákl. přenesená",J421,0)</f>
        <v>0</v>
      </c>
      <c r="BH421" s="211">
        <f>IF(N421="sníž. přenesená",J421,0)</f>
        <v>0</v>
      </c>
      <c r="BI421" s="211">
        <f>IF(N421="nulová",J421,0)</f>
        <v>0</v>
      </c>
      <c r="BJ421" s="19" t="s">
        <v>77</v>
      </c>
      <c r="BK421" s="211">
        <f>ROUND(I421*H421,2)</f>
        <v>0</v>
      </c>
      <c r="BL421" s="19" t="s">
        <v>116</v>
      </c>
      <c r="BM421" s="210" t="s">
        <v>610</v>
      </c>
    </row>
    <row r="422" s="2" customFormat="1">
      <c r="A422" s="40"/>
      <c r="B422" s="41"/>
      <c r="C422" s="42"/>
      <c r="D422" s="212" t="s">
        <v>118</v>
      </c>
      <c r="E422" s="42"/>
      <c r="F422" s="213" t="s">
        <v>611</v>
      </c>
      <c r="G422" s="42"/>
      <c r="H422" s="42"/>
      <c r="I422" s="214"/>
      <c r="J422" s="42"/>
      <c r="K422" s="42"/>
      <c r="L422" s="46"/>
      <c r="M422" s="215"/>
      <c r="N422" s="216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118</v>
      </c>
      <c r="AU422" s="19" t="s">
        <v>79</v>
      </c>
    </row>
    <row r="423" s="2" customFormat="1" ht="24.15" customHeight="1">
      <c r="A423" s="40"/>
      <c r="B423" s="41"/>
      <c r="C423" s="199" t="s">
        <v>612</v>
      </c>
      <c r="D423" s="199" t="s">
        <v>111</v>
      </c>
      <c r="E423" s="200" t="s">
        <v>613</v>
      </c>
      <c r="F423" s="201" t="s">
        <v>614</v>
      </c>
      <c r="G423" s="202" t="s">
        <v>583</v>
      </c>
      <c r="H423" s="203">
        <v>6</v>
      </c>
      <c r="I423" s="204"/>
      <c r="J423" s="205">
        <f>ROUND(I423*H423,2)</f>
        <v>0</v>
      </c>
      <c r="K423" s="201" t="s">
        <v>115</v>
      </c>
      <c r="L423" s="46"/>
      <c r="M423" s="206" t="s">
        <v>19</v>
      </c>
      <c r="N423" s="207" t="s">
        <v>43</v>
      </c>
      <c r="O423" s="86"/>
      <c r="P423" s="208">
        <f>O423*H423</f>
        <v>0</v>
      </c>
      <c r="Q423" s="208">
        <v>1.0000000000000001E-05</v>
      </c>
      <c r="R423" s="208">
        <f>Q423*H423</f>
        <v>6.0000000000000008E-05</v>
      </c>
      <c r="S423" s="208">
        <v>0</v>
      </c>
      <c r="T423" s="209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0" t="s">
        <v>116</v>
      </c>
      <c r="AT423" s="210" t="s">
        <v>111</v>
      </c>
      <c r="AU423" s="210" t="s">
        <v>79</v>
      </c>
      <c r="AY423" s="19" t="s">
        <v>109</v>
      </c>
      <c r="BE423" s="211">
        <f>IF(N423="základní",J423,0)</f>
        <v>0</v>
      </c>
      <c r="BF423" s="211">
        <f>IF(N423="snížená",J423,0)</f>
        <v>0</v>
      </c>
      <c r="BG423" s="211">
        <f>IF(N423="zákl. přenesená",J423,0)</f>
        <v>0</v>
      </c>
      <c r="BH423" s="211">
        <f>IF(N423="sníž. přenesená",J423,0)</f>
        <v>0</v>
      </c>
      <c r="BI423" s="211">
        <f>IF(N423="nulová",J423,0)</f>
        <v>0</v>
      </c>
      <c r="BJ423" s="19" t="s">
        <v>77</v>
      </c>
      <c r="BK423" s="211">
        <f>ROUND(I423*H423,2)</f>
        <v>0</v>
      </c>
      <c r="BL423" s="19" t="s">
        <v>116</v>
      </c>
      <c r="BM423" s="210" t="s">
        <v>615</v>
      </c>
    </row>
    <row r="424" s="2" customFormat="1">
      <c r="A424" s="40"/>
      <c r="B424" s="41"/>
      <c r="C424" s="42"/>
      <c r="D424" s="212" t="s">
        <v>118</v>
      </c>
      <c r="E424" s="42"/>
      <c r="F424" s="213" t="s">
        <v>616</v>
      </c>
      <c r="G424" s="42"/>
      <c r="H424" s="42"/>
      <c r="I424" s="214"/>
      <c r="J424" s="42"/>
      <c r="K424" s="42"/>
      <c r="L424" s="46"/>
      <c r="M424" s="215"/>
      <c r="N424" s="216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118</v>
      </c>
      <c r="AU424" s="19" t="s">
        <v>79</v>
      </c>
    </row>
    <row r="425" s="2" customFormat="1">
      <c r="A425" s="40"/>
      <c r="B425" s="41"/>
      <c r="C425" s="42"/>
      <c r="D425" s="217" t="s">
        <v>120</v>
      </c>
      <c r="E425" s="42"/>
      <c r="F425" s="218" t="s">
        <v>586</v>
      </c>
      <c r="G425" s="42"/>
      <c r="H425" s="42"/>
      <c r="I425" s="214"/>
      <c r="J425" s="42"/>
      <c r="K425" s="42"/>
      <c r="L425" s="46"/>
      <c r="M425" s="215"/>
      <c r="N425" s="216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120</v>
      </c>
      <c r="AU425" s="19" t="s">
        <v>79</v>
      </c>
    </row>
    <row r="426" s="2" customFormat="1" ht="16.5" customHeight="1">
      <c r="A426" s="40"/>
      <c r="B426" s="41"/>
      <c r="C426" s="262" t="s">
        <v>617</v>
      </c>
      <c r="D426" s="262" t="s">
        <v>347</v>
      </c>
      <c r="E426" s="263" t="s">
        <v>618</v>
      </c>
      <c r="F426" s="264" t="s">
        <v>619</v>
      </c>
      <c r="G426" s="265" t="s">
        <v>583</v>
      </c>
      <c r="H426" s="266">
        <v>6</v>
      </c>
      <c r="I426" s="267"/>
      <c r="J426" s="268">
        <f>ROUND(I426*H426,2)</f>
        <v>0</v>
      </c>
      <c r="K426" s="264" t="s">
        <v>115</v>
      </c>
      <c r="L426" s="269"/>
      <c r="M426" s="270" t="s">
        <v>19</v>
      </c>
      <c r="N426" s="271" t="s">
        <v>43</v>
      </c>
      <c r="O426" s="86"/>
      <c r="P426" s="208">
        <f>O426*H426</f>
        <v>0</v>
      </c>
      <c r="Q426" s="208">
        <v>0.00051999999999999995</v>
      </c>
      <c r="R426" s="208">
        <f>Q426*H426</f>
        <v>0.0031199999999999995</v>
      </c>
      <c r="S426" s="208">
        <v>0</v>
      </c>
      <c r="T426" s="209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0" t="s">
        <v>167</v>
      </c>
      <c r="AT426" s="210" t="s">
        <v>347</v>
      </c>
      <c r="AU426" s="210" t="s">
        <v>79</v>
      </c>
      <c r="AY426" s="19" t="s">
        <v>109</v>
      </c>
      <c r="BE426" s="211">
        <f>IF(N426="základní",J426,0)</f>
        <v>0</v>
      </c>
      <c r="BF426" s="211">
        <f>IF(N426="snížená",J426,0)</f>
        <v>0</v>
      </c>
      <c r="BG426" s="211">
        <f>IF(N426="zákl. přenesená",J426,0)</f>
        <v>0</v>
      </c>
      <c r="BH426" s="211">
        <f>IF(N426="sníž. přenesená",J426,0)</f>
        <v>0</v>
      </c>
      <c r="BI426" s="211">
        <f>IF(N426="nulová",J426,0)</f>
        <v>0</v>
      </c>
      <c r="BJ426" s="19" t="s">
        <v>77</v>
      </c>
      <c r="BK426" s="211">
        <f>ROUND(I426*H426,2)</f>
        <v>0</v>
      </c>
      <c r="BL426" s="19" t="s">
        <v>116</v>
      </c>
      <c r="BM426" s="210" t="s">
        <v>620</v>
      </c>
    </row>
    <row r="427" s="2" customFormat="1">
      <c r="A427" s="40"/>
      <c r="B427" s="41"/>
      <c r="C427" s="42"/>
      <c r="D427" s="212" t="s">
        <v>118</v>
      </c>
      <c r="E427" s="42"/>
      <c r="F427" s="213" t="s">
        <v>621</v>
      </c>
      <c r="G427" s="42"/>
      <c r="H427" s="42"/>
      <c r="I427" s="214"/>
      <c r="J427" s="42"/>
      <c r="K427" s="42"/>
      <c r="L427" s="46"/>
      <c r="M427" s="215"/>
      <c r="N427" s="216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118</v>
      </c>
      <c r="AU427" s="19" t="s">
        <v>79</v>
      </c>
    </row>
    <row r="428" s="2" customFormat="1" ht="16.5" customHeight="1">
      <c r="A428" s="40"/>
      <c r="B428" s="41"/>
      <c r="C428" s="199" t="s">
        <v>622</v>
      </c>
      <c r="D428" s="199" t="s">
        <v>111</v>
      </c>
      <c r="E428" s="200" t="s">
        <v>623</v>
      </c>
      <c r="F428" s="201" t="s">
        <v>624</v>
      </c>
      <c r="G428" s="202" t="s">
        <v>186</v>
      </c>
      <c r="H428" s="203">
        <v>347</v>
      </c>
      <c r="I428" s="204"/>
      <c r="J428" s="205">
        <f>ROUND(I428*H428,2)</f>
        <v>0</v>
      </c>
      <c r="K428" s="201" t="s">
        <v>19</v>
      </c>
      <c r="L428" s="46"/>
      <c r="M428" s="206" t="s">
        <v>19</v>
      </c>
      <c r="N428" s="207" t="s">
        <v>43</v>
      </c>
      <c r="O428" s="86"/>
      <c r="P428" s="208">
        <f>O428*H428</f>
        <v>0</v>
      </c>
      <c r="Q428" s="208">
        <v>0</v>
      </c>
      <c r="R428" s="208">
        <f>Q428*H428</f>
        <v>0</v>
      </c>
      <c r="S428" s="208">
        <v>0</v>
      </c>
      <c r="T428" s="209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0" t="s">
        <v>116</v>
      </c>
      <c r="AT428" s="210" t="s">
        <v>111</v>
      </c>
      <c r="AU428" s="210" t="s">
        <v>79</v>
      </c>
      <c r="AY428" s="19" t="s">
        <v>109</v>
      </c>
      <c r="BE428" s="211">
        <f>IF(N428="základní",J428,0)</f>
        <v>0</v>
      </c>
      <c r="BF428" s="211">
        <f>IF(N428="snížená",J428,0)</f>
        <v>0</v>
      </c>
      <c r="BG428" s="211">
        <f>IF(N428="zákl. přenesená",J428,0)</f>
        <v>0</v>
      </c>
      <c r="BH428" s="211">
        <f>IF(N428="sníž. přenesená",J428,0)</f>
        <v>0</v>
      </c>
      <c r="BI428" s="211">
        <f>IF(N428="nulová",J428,0)</f>
        <v>0</v>
      </c>
      <c r="BJ428" s="19" t="s">
        <v>77</v>
      </c>
      <c r="BK428" s="211">
        <f>ROUND(I428*H428,2)</f>
        <v>0</v>
      </c>
      <c r="BL428" s="19" t="s">
        <v>116</v>
      </c>
      <c r="BM428" s="210" t="s">
        <v>625</v>
      </c>
    </row>
    <row r="429" s="13" customFormat="1">
      <c r="A429" s="13"/>
      <c r="B429" s="219"/>
      <c r="C429" s="220"/>
      <c r="D429" s="217" t="s">
        <v>124</v>
      </c>
      <c r="E429" s="221" t="s">
        <v>19</v>
      </c>
      <c r="F429" s="222" t="s">
        <v>626</v>
      </c>
      <c r="G429" s="220"/>
      <c r="H429" s="223">
        <v>46.5</v>
      </c>
      <c r="I429" s="224"/>
      <c r="J429" s="220"/>
      <c r="K429" s="220"/>
      <c r="L429" s="225"/>
      <c r="M429" s="226"/>
      <c r="N429" s="227"/>
      <c r="O429" s="227"/>
      <c r="P429" s="227"/>
      <c r="Q429" s="227"/>
      <c r="R429" s="227"/>
      <c r="S429" s="227"/>
      <c r="T429" s="22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29" t="s">
        <v>124</v>
      </c>
      <c r="AU429" s="229" t="s">
        <v>79</v>
      </c>
      <c r="AV429" s="13" t="s">
        <v>79</v>
      </c>
      <c r="AW429" s="13" t="s">
        <v>33</v>
      </c>
      <c r="AX429" s="13" t="s">
        <v>72</v>
      </c>
      <c r="AY429" s="229" t="s">
        <v>109</v>
      </c>
    </row>
    <row r="430" s="13" customFormat="1">
      <c r="A430" s="13"/>
      <c r="B430" s="219"/>
      <c r="C430" s="220"/>
      <c r="D430" s="217" t="s">
        <v>124</v>
      </c>
      <c r="E430" s="221" t="s">
        <v>19</v>
      </c>
      <c r="F430" s="222" t="s">
        <v>627</v>
      </c>
      <c r="G430" s="220"/>
      <c r="H430" s="223">
        <v>300.5</v>
      </c>
      <c r="I430" s="224"/>
      <c r="J430" s="220"/>
      <c r="K430" s="220"/>
      <c r="L430" s="225"/>
      <c r="M430" s="226"/>
      <c r="N430" s="227"/>
      <c r="O430" s="227"/>
      <c r="P430" s="227"/>
      <c r="Q430" s="227"/>
      <c r="R430" s="227"/>
      <c r="S430" s="227"/>
      <c r="T430" s="22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29" t="s">
        <v>124</v>
      </c>
      <c r="AU430" s="229" t="s">
        <v>79</v>
      </c>
      <c r="AV430" s="13" t="s">
        <v>79</v>
      </c>
      <c r="AW430" s="13" t="s">
        <v>33</v>
      </c>
      <c r="AX430" s="13" t="s">
        <v>72</v>
      </c>
      <c r="AY430" s="229" t="s">
        <v>109</v>
      </c>
    </row>
    <row r="431" s="14" customFormat="1">
      <c r="A431" s="14"/>
      <c r="B431" s="230"/>
      <c r="C431" s="231"/>
      <c r="D431" s="217" t="s">
        <v>124</v>
      </c>
      <c r="E431" s="232" t="s">
        <v>19</v>
      </c>
      <c r="F431" s="233" t="s">
        <v>126</v>
      </c>
      <c r="G431" s="231"/>
      <c r="H431" s="234">
        <v>347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0" t="s">
        <v>124</v>
      </c>
      <c r="AU431" s="240" t="s">
        <v>79</v>
      </c>
      <c r="AV431" s="14" t="s">
        <v>116</v>
      </c>
      <c r="AW431" s="14" t="s">
        <v>33</v>
      </c>
      <c r="AX431" s="14" t="s">
        <v>77</v>
      </c>
      <c r="AY431" s="240" t="s">
        <v>109</v>
      </c>
    </row>
    <row r="432" s="2" customFormat="1" ht="16.5" customHeight="1">
      <c r="A432" s="40"/>
      <c r="B432" s="41"/>
      <c r="C432" s="199" t="s">
        <v>628</v>
      </c>
      <c r="D432" s="199" t="s">
        <v>111</v>
      </c>
      <c r="E432" s="200" t="s">
        <v>629</v>
      </c>
      <c r="F432" s="201" t="s">
        <v>630</v>
      </c>
      <c r="G432" s="202" t="s">
        <v>186</v>
      </c>
      <c r="H432" s="203">
        <v>46.5</v>
      </c>
      <c r="I432" s="204"/>
      <c r="J432" s="205">
        <f>ROUND(I432*H432,2)</f>
        <v>0</v>
      </c>
      <c r="K432" s="201" t="s">
        <v>115</v>
      </c>
      <c r="L432" s="46"/>
      <c r="M432" s="206" t="s">
        <v>19</v>
      </c>
      <c r="N432" s="207" t="s">
        <v>43</v>
      </c>
      <c r="O432" s="86"/>
      <c r="P432" s="208">
        <f>O432*H432</f>
        <v>0</v>
      </c>
      <c r="Q432" s="208">
        <v>0</v>
      </c>
      <c r="R432" s="208">
        <f>Q432*H432</f>
        <v>0</v>
      </c>
      <c r="S432" s="208">
        <v>0</v>
      </c>
      <c r="T432" s="209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0" t="s">
        <v>116</v>
      </c>
      <c r="AT432" s="210" t="s">
        <v>111</v>
      </c>
      <c r="AU432" s="210" t="s">
        <v>79</v>
      </c>
      <c r="AY432" s="19" t="s">
        <v>109</v>
      </c>
      <c r="BE432" s="211">
        <f>IF(N432="základní",J432,0)</f>
        <v>0</v>
      </c>
      <c r="BF432" s="211">
        <f>IF(N432="snížená",J432,0)</f>
        <v>0</v>
      </c>
      <c r="BG432" s="211">
        <f>IF(N432="zákl. přenesená",J432,0)</f>
        <v>0</v>
      </c>
      <c r="BH432" s="211">
        <f>IF(N432="sníž. přenesená",J432,0)</f>
        <v>0</v>
      </c>
      <c r="BI432" s="211">
        <f>IF(N432="nulová",J432,0)</f>
        <v>0</v>
      </c>
      <c r="BJ432" s="19" t="s">
        <v>77</v>
      </c>
      <c r="BK432" s="211">
        <f>ROUND(I432*H432,2)</f>
        <v>0</v>
      </c>
      <c r="BL432" s="19" t="s">
        <v>116</v>
      </c>
      <c r="BM432" s="210" t="s">
        <v>631</v>
      </c>
    </row>
    <row r="433" s="2" customFormat="1">
      <c r="A433" s="40"/>
      <c r="B433" s="41"/>
      <c r="C433" s="42"/>
      <c r="D433" s="212" t="s">
        <v>118</v>
      </c>
      <c r="E433" s="42"/>
      <c r="F433" s="213" t="s">
        <v>632</v>
      </c>
      <c r="G433" s="42"/>
      <c r="H433" s="42"/>
      <c r="I433" s="214"/>
      <c r="J433" s="42"/>
      <c r="K433" s="42"/>
      <c r="L433" s="46"/>
      <c r="M433" s="215"/>
      <c r="N433" s="216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118</v>
      </c>
      <c r="AU433" s="19" t="s">
        <v>79</v>
      </c>
    </row>
    <row r="434" s="2" customFormat="1">
      <c r="A434" s="40"/>
      <c r="B434" s="41"/>
      <c r="C434" s="42"/>
      <c r="D434" s="217" t="s">
        <v>120</v>
      </c>
      <c r="E434" s="42"/>
      <c r="F434" s="218" t="s">
        <v>633</v>
      </c>
      <c r="G434" s="42"/>
      <c r="H434" s="42"/>
      <c r="I434" s="214"/>
      <c r="J434" s="42"/>
      <c r="K434" s="42"/>
      <c r="L434" s="46"/>
      <c r="M434" s="215"/>
      <c r="N434" s="216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120</v>
      </c>
      <c r="AU434" s="19" t="s">
        <v>79</v>
      </c>
    </row>
    <row r="435" s="13" customFormat="1">
      <c r="A435" s="13"/>
      <c r="B435" s="219"/>
      <c r="C435" s="220"/>
      <c r="D435" s="217" t="s">
        <v>124</v>
      </c>
      <c r="E435" s="221" t="s">
        <v>19</v>
      </c>
      <c r="F435" s="222" t="s">
        <v>626</v>
      </c>
      <c r="G435" s="220"/>
      <c r="H435" s="223">
        <v>46.5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29" t="s">
        <v>124</v>
      </c>
      <c r="AU435" s="229" t="s">
        <v>79</v>
      </c>
      <c r="AV435" s="13" t="s">
        <v>79</v>
      </c>
      <c r="AW435" s="13" t="s">
        <v>33</v>
      </c>
      <c r="AX435" s="13" t="s">
        <v>77</v>
      </c>
      <c r="AY435" s="229" t="s">
        <v>109</v>
      </c>
    </row>
    <row r="436" s="2" customFormat="1" ht="16.5" customHeight="1">
      <c r="A436" s="40"/>
      <c r="B436" s="41"/>
      <c r="C436" s="199" t="s">
        <v>634</v>
      </c>
      <c r="D436" s="199" t="s">
        <v>111</v>
      </c>
      <c r="E436" s="200" t="s">
        <v>635</v>
      </c>
      <c r="F436" s="201" t="s">
        <v>636</v>
      </c>
      <c r="G436" s="202" t="s">
        <v>186</v>
      </c>
      <c r="H436" s="203">
        <v>300.5</v>
      </c>
      <c r="I436" s="204"/>
      <c r="J436" s="205">
        <f>ROUND(I436*H436,2)</f>
        <v>0</v>
      </c>
      <c r="K436" s="201" t="s">
        <v>115</v>
      </c>
      <c r="L436" s="46"/>
      <c r="M436" s="206" t="s">
        <v>19</v>
      </c>
      <c r="N436" s="207" t="s">
        <v>43</v>
      </c>
      <c r="O436" s="86"/>
      <c r="P436" s="208">
        <f>O436*H436</f>
        <v>0</v>
      </c>
      <c r="Q436" s="208">
        <v>0</v>
      </c>
      <c r="R436" s="208">
        <f>Q436*H436</f>
        <v>0</v>
      </c>
      <c r="S436" s="208">
        <v>0</v>
      </c>
      <c r="T436" s="209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0" t="s">
        <v>116</v>
      </c>
      <c r="AT436" s="210" t="s">
        <v>111</v>
      </c>
      <c r="AU436" s="210" t="s">
        <v>79</v>
      </c>
      <c r="AY436" s="19" t="s">
        <v>109</v>
      </c>
      <c r="BE436" s="211">
        <f>IF(N436="základní",J436,0)</f>
        <v>0</v>
      </c>
      <c r="BF436" s="211">
        <f>IF(N436="snížená",J436,0)</f>
        <v>0</v>
      </c>
      <c r="BG436" s="211">
        <f>IF(N436="zákl. přenesená",J436,0)</f>
        <v>0</v>
      </c>
      <c r="BH436" s="211">
        <f>IF(N436="sníž. přenesená",J436,0)</f>
        <v>0</v>
      </c>
      <c r="BI436" s="211">
        <f>IF(N436="nulová",J436,0)</f>
        <v>0</v>
      </c>
      <c r="BJ436" s="19" t="s">
        <v>77</v>
      </c>
      <c r="BK436" s="211">
        <f>ROUND(I436*H436,2)</f>
        <v>0</v>
      </c>
      <c r="BL436" s="19" t="s">
        <v>116</v>
      </c>
      <c r="BM436" s="210" t="s">
        <v>637</v>
      </c>
    </row>
    <row r="437" s="2" customFormat="1">
      <c r="A437" s="40"/>
      <c r="B437" s="41"/>
      <c r="C437" s="42"/>
      <c r="D437" s="212" t="s">
        <v>118</v>
      </c>
      <c r="E437" s="42"/>
      <c r="F437" s="213" t="s">
        <v>638</v>
      </c>
      <c r="G437" s="42"/>
      <c r="H437" s="42"/>
      <c r="I437" s="214"/>
      <c r="J437" s="42"/>
      <c r="K437" s="42"/>
      <c r="L437" s="46"/>
      <c r="M437" s="215"/>
      <c r="N437" s="216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118</v>
      </c>
      <c r="AU437" s="19" t="s">
        <v>79</v>
      </c>
    </row>
    <row r="438" s="2" customFormat="1">
      <c r="A438" s="40"/>
      <c r="B438" s="41"/>
      <c r="C438" s="42"/>
      <c r="D438" s="217" t="s">
        <v>120</v>
      </c>
      <c r="E438" s="42"/>
      <c r="F438" s="218" t="s">
        <v>633</v>
      </c>
      <c r="G438" s="42"/>
      <c r="H438" s="42"/>
      <c r="I438" s="214"/>
      <c r="J438" s="42"/>
      <c r="K438" s="42"/>
      <c r="L438" s="46"/>
      <c r="M438" s="215"/>
      <c r="N438" s="216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120</v>
      </c>
      <c r="AU438" s="19" t="s">
        <v>79</v>
      </c>
    </row>
    <row r="439" s="13" customFormat="1">
      <c r="A439" s="13"/>
      <c r="B439" s="219"/>
      <c r="C439" s="220"/>
      <c r="D439" s="217" t="s">
        <v>124</v>
      </c>
      <c r="E439" s="221" t="s">
        <v>19</v>
      </c>
      <c r="F439" s="222" t="s">
        <v>639</v>
      </c>
      <c r="G439" s="220"/>
      <c r="H439" s="223">
        <v>300.5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29" t="s">
        <v>124</v>
      </c>
      <c r="AU439" s="229" t="s">
        <v>79</v>
      </c>
      <c r="AV439" s="13" t="s">
        <v>79</v>
      </c>
      <c r="AW439" s="13" t="s">
        <v>33</v>
      </c>
      <c r="AX439" s="13" t="s">
        <v>77</v>
      </c>
      <c r="AY439" s="229" t="s">
        <v>109</v>
      </c>
    </row>
    <row r="440" s="2" customFormat="1" ht="24.15" customHeight="1">
      <c r="A440" s="40"/>
      <c r="B440" s="41"/>
      <c r="C440" s="199" t="s">
        <v>640</v>
      </c>
      <c r="D440" s="199" t="s">
        <v>111</v>
      </c>
      <c r="E440" s="200" t="s">
        <v>641</v>
      </c>
      <c r="F440" s="201" t="s">
        <v>642</v>
      </c>
      <c r="G440" s="202" t="s">
        <v>583</v>
      </c>
      <c r="H440" s="203">
        <v>1</v>
      </c>
      <c r="I440" s="204"/>
      <c r="J440" s="205">
        <f>ROUND(I440*H440,2)</f>
        <v>0</v>
      </c>
      <c r="K440" s="201" t="s">
        <v>115</v>
      </c>
      <c r="L440" s="46"/>
      <c r="M440" s="206" t="s">
        <v>19</v>
      </c>
      <c r="N440" s="207" t="s">
        <v>43</v>
      </c>
      <c r="O440" s="86"/>
      <c r="P440" s="208">
        <f>O440*H440</f>
        <v>0</v>
      </c>
      <c r="Q440" s="208">
        <v>0.058029999999999998</v>
      </c>
      <c r="R440" s="208">
        <f>Q440*H440</f>
        <v>0.058029999999999998</v>
      </c>
      <c r="S440" s="208">
        <v>0</v>
      </c>
      <c r="T440" s="209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0" t="s">
        <v>116</v>
      </c>
      <c r="AT440" s="210" t="s">
        <v>111</v>
      </c>
      <c r="AU440" s="210" t="s">
        <v>79</v>
      </c>
      <c r="AY440" s="19" t="s">
        <v>109</v>
      </c>
      <c r="BE440" s="211">
        <f>IF(N440="základní",J440,0)</f>
        <v>0</v>
      </c>
      <c r="BF440" s="211">
        <f>IF(N440="snížená",J440,0)</f>
        <v>0</v>
      </c>
      <c r="BG440" s="211">
        <f>IF(N440="zákl. přenesená",J440,0)</f>
        <v>0</v>
      </c>
      <c r="BH440" s="211">
        <f>IF(N440="sníž. přenesená",J440,0)</f>
        <v>0</v>
      </c>
      <c r="BI440" s="211">
        <f>IF(N440="nulová",J440,0)</f>
        <v>0</v>
      </c>
      <c r="BJ440" s="19" t="s">
        <v>77</v>
      </c>
      <c r="BK440" s="211">
        <f>ROUND(I440*H440,2)</f>
        <v>0</v>
      </c>
      <c r="BL440" s="19" t="s">
        <v>116</v>
      </c>
      <c r="BM440" s="210" t="s">
        <v>643</v>
      </c>
    </row>
    <row r="441" s="2" customFormat="1">
      <c r="A441" s="40"/>
      <c r="B441" s="41"/>
      <c r="C441" s="42"/>
      <c r="D441" s="212" t="s">
        <v>118</v>
      </c>
      <c r="E441" s="42"/>
      <c r="F441" s="213" t="s">
        <v>644</v>
      </c>
      <c r="G441" s="42"/>
      <c r="H441" s="42"/>
      <c r="I441" s="214"/>
      <c r="J441" s="42"/>
      <c r="K441" s="42"/>
      <c r="L441" s="46"/>
      <c r="M441" s="215"/>
      <c r="N441" s="216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118</v>
      </c>
      <c r="AU441" s="19" t="s">
        <v>79</v>
      </c>
    </row>
    <row r="442" s="2" customFormat="1">
      <c r="A442" s="40"/>
      <c r="B442" s="41"/>
      <c r="C442" s="42"/>
      <c r="D442" s="217" t="s">
        <v>120</v>
      </c>
      <c r="E442" s="42"/>
      <c r="F442" s="218" t="s">
        <v>645</v>
      </c>
      <c r="G442" s="42"/>
      <c r="H442" s="42"/>
      <c r="I442" s="214"/>
      <c r="J442" s="42"/>
      <c r="K442" s="42"/>
      <c r="L442" s="46"/>
      <c r="M442" s="215"/>
      <c r="N442" s="216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120</v>
      </c>
      <c r="AU442" s="19" t="s">
        <v>79</v>
      </c>
    </row>
    <row r="443" s="2" customFormat="1" ht="24.15" customHeight="1">
      <c r="A443" s="40"/>
      <c r="B443" s="41"/>
      <c r="C443" s="199" t="s">
        <v>646</v>
      </c>
      <c r="D443" s="199" t="s">
        <v>111</v>
      </c>
      <c r="E443" s="200" t="s">
        <v>647</v>
      </c>
      <c r="F443" s="201" t="s">
        <v>648</v>
      </c>
      <c r="G443" s="202" t="s">
        <v>583</v>
      </c>
      <c r="H443" s="203">
        <v>1</v>
      </c>
      <c r="I443" s="204"/>
      <c r="J443" s="205">
        <f>ROUND(I443*H443,2)</f>
        <v>0</v>
      </c>
      <c r="K443" s="201" t="s">
        <v>115</v>
      </c>
      <c r="L443" s="46"/>
      <c r="M443" s="206" t="s">
        <v>19</v>
      </c>
      <c r="N443" s="207" t="s">
        <v>43</v>
      </c>
      <c r="O443" s="86"/>
      <c r="P443" s="208">
        <f>O443*H443</f>
        <v>0</v>
      </c>
      <c r="Q443" s="208">
        <v>0.068959999999999994</v>
      </c>
      <c r="R443" s="208">
        <f>Q443*H443</f>
        <v>0.068959999999999994</v>
      </c>
      <c r="S443" s="208">
        <v>0</v>
      </c>
      <c r="T443" s="209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0" t="s">
        <v>116</v>
      </c>
      <c r="AT443" s="210" t="s">
        <v>111</v>
      </c>
      <c r="AU443" s="210" t="s">
        <v>79</v>
      </c>
      <c r="AY443" s="19" t="s">
        <v>109</v>
      </c>
      <c r="BE443" s="211">
        <f>IF(N443="základní",J443,0)</f>
        <v>0</v>
      </c>
      <c r="BF443" s="211">
        <f>IF(N443="snížená",J443,0)</f>
        <v>0</v>
      </c>
      <c r="BG443" s="211">
        <f>IF(N443="zákl. přenesená",J443,0)</f>
        <v>0</v>
      </c>
      <c r="BH443" s="211">
        <f>IF(N443="sníž. přenesená",J443,0)</f>
        <v>0</v>
      </c>
      <c r="BI443" s="211">
        <f>IF(N443="nulová",J443,0)</f>
        <v>0</v>
      </c>
      <c r="BJ443" s="19" t="s">
        <v>77</v>
      </c>
      <c r="BK443" s="211">
        <f>ROUND(I443*H443,2)</f>
        <v>0</v>
      </c>
      <c r="BL443" s="19" t="s">
        <v>116</v>
      </c>
      <c r="BM443" s="210" t="s">
        <v>649</v>
      </c>
    </row>
    <row r="444" s="2" customFormat="1">
      <c r="A444" s="40"/>
      <c r="B444" s="41"/>
      <c r="C444" s="42"/>
      <c r="D444" s="212" t="s">
        <v>118</v>
      </c>
      <c r="E444" s="42"/>
      <c r="F444" s="213" t="s">
        <v>650</v>
      </c>
      <c r="G444" s="42"/>
      <c r="H444" s="42"/>
      <c r="I444" s="214"/>
      <c r="J444" s="42"/>
      <c r="K444" s="42"/>
      <c r="L444" s="46"/>
      <c r="M444" s="215"/>
      <c r="N444" s="216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118</v>
      </c>
      <c r="AU444" s="19" t="s">
        <v>79</v>
      </c>
    </row>
    <row r="445" s="2" customFormat="1">
      <c r="A445" s="40"/>
      <c r="B445" s="41"/>
      <c r="C445" s="42"/>
      <c r="D445" s="217" t="s">
        <v>120</v>
      </c>
      <c r="E445" s="42"/>
      <c r="F445" s="218" t="s">
        <v>645</v>
      </c>
      <c r="G445" s="42"/>
      <c r="H445" s="42"/>
      <c r="I445" s="214"/>
      <c r="J445" s="42"/>
      <c r="K445" s="42"/>
      <c r="L445" s="46"/>
      <c r="M445" s="215"/>
      <c r="N445" s="216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120</v>
      </c>
      <c r="AU445" s="19" t="s">
        <v>79</v>
      </c>
    </row>
    <row r="446" s="2" customFormat="1" ht="24.15" customHeight="1">
      <c r="A446" s="40"/>
      <c r="B446" s="41"/>
      <c r="C446" s="199" t="s">
        <v>651</v>
      </c>
      <c r="D446" s="199" t="s">
        <v>111</v>
      </c>
      <c r="E446" s="200" t="s">
        <v>652</v>
      </c>
      <c r="F446" s="201" t="s">
        <v>653</v>
      </c>
      <c r="G446" s="202" t="s">
        <v>583</v>
      </c>
      <c r="H446" s="203">
        <v>1</v>
      </c>
      <c r="I446" s="204"/>
      <c r="J446" s="205">
        <f>ROUND(I446*H446,2)</f>
        <v>0</v>
      </c>
      <c r="K446" s="201" t="s">
        <v>115</v>
      </c>
      <c r="L446" s="46"/>
      <c r="M446" s="206" t="s">
        <v>19</v>
      </c>
      <c r="N446" s="207" t="s">
        <v>43</v>
      </c>
      <c r="O446" s="86"/>
      <c r="P446" s="208">
        <f>O446*H446</f>
        <v>0</v>
      </c>
      <c r="Q446" s="208">
        <v>0.01136</v>
      </c>
      <c r="R446" s="208">
        <f>Q446*H446</f>
        <v>0.01136</v>
      </c>
      <c r="S446" s="208">
        <v>0</v>
      </c>
      <c r="T446" s="209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0" t="s">
        <v>116</v>
      </c>
      <c r="AT446" s="210" t="s">
        <v>111</v>
      </c>
      <c r="AU446" s="210" t="s">
        <v>79</v>
      </c>
      <c r="AY446" s="19" t="s">
        <v>109</v>
      </c>
      <c r="BE446" s="211">
        <f>IF(N446="základní",J446,0)</f>
        <v>0</v>
      </c>
      <c r="BF446" s="211">
        <f>IF(N446="snížená",J446,0)</f>
        <v>0</v>
      </c>
      <c r="BG446" s="211">
        <f>IF(N446="zákl. přenesená",J446,0)</f>
        <v>0</v>
      </c>
      <c r="BH446" s="211">
        <f>IF(N446="sníž. přenesená",J446,0)</f>
        <v>0</v>
      </c>
      <c r="BI446" s="211">
        <f>IF(N446="nulová",J446,0)</f>
        <v>0</v>
      </c>
      <c r="BJ446" s="19" t="s">
        <v>77</v>
      </c>
      <c r="BK446" s="211">
        <f>ROUND(I446*H446,2)</f>
        <v>0</v>
      </c>
      <c r="BL446" s="19" t="s">
        <v>116</v>
      </c>
      <c r="BM446" s="210" t="s">
        <v>654</v>
      </c>
    </row>
    <row r="447" s="2" customFormat="1">
      <c r="A447" s="40"/>
      <c r="B447" s="41"/>
      <c r="C447" s="42"/>
      <c r="D447" s="212" t="s">
        <v>118</v>
      </c>
      <c r="E447" s="42"/>
      <c r="F447" s="213" t="s">
        <v>655</v>
      </c>
      <c r="G447" s="42"/>
      <c r="H447" s="42"/>
      <c r="I447" s="214"/>
      <c r="J447" s="42"/>
      <c r="K447" s="42"/>
      <c r="L447" s="46"/>
      <c r="M447" s="215"/>
      <c r="N447" s="216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118</v>
      </c>
      <c r="AU447" s="19" t="s">
        <v>79</v>
      </c>
    </row>
    <row r="448" s="2" customFormat="1">
      <c r="A448" s="40"/>
      <c r="B448" s="41"/>
      <c r="C448" s="42"/>
      <c r="D448" s="217" t="s">
        <v>120</v>
      </c>
      <c r="E448" s="42"/>
      <c r="F448" s="218" t="s">
        <v>645</v>
      </c>
      <c r="G448" s="42"/>
      <c r="H448" s="42"/>
      <c r="I448" s="214"/>
      <c r="J448" s="42"/>
      <c r="K448" s="42"/>
      <c r="L448" s="46"/>
      <c r="M448" s="215"/>
      <c r="N448" s="216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120</v>
      </c>
      <c r="AU448" s="19" t="s">
        <v>79</v>
      </c>
    </row>
    <row r="449" s="2" customFormat="1" ht="24.15" customHeight="1">
      <c r="A449" s="40"/>
      <c r="B449" s="41"/>
      <c r="C449" s="199" t="s">
        <v>656</v>
      </c>
      <c r="D449" s="199" t="s">
        <v>111</v>
      </c>
      <c r="E449" s="200" t="s">
        <v>657</v>
      </c>
      <c r="F449" s="201" t="s">
        <v>658</v>
      </c>
      <c r="G449" s="202" t="s">
        <v>583</v>
      </c>
      <c r="H449" s="203">
        <v>2</v>
      </c>
      <c r="I449" s="204"/>
      <c r="J449" s="205">
        <f>ROUND(I449*H449,2)</f>
        <v>0</v>
      </c>
      <c r="K449" s="201" t="s">
        <v>115</v>
      </c>
      <c r="L449" s="46"/>
      <c r="M449" s="206" t="s">
        <v>19</v>
      </c>
      <c r="N449" s="207" t="s">
        <v>43</v>
      </c>
      <c r="O449" s="86"/>
      <c r="P449" s="208">
        <f>O449*H449</f>
        <v>0</v>
      </c>
      <c r="Q449" s="208">
        <v>0.0062199999999999998</v>
      </c>
      <c r="R449" s="208">
        <f>Q449*H449</f>
        <v>0.01244</v>
      </c>
      <c r="S449" s="208">
        <v>0</v>
      </c>
      <c r="T449" s="209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0" t="s">
        <v>116</v>
      </c>
      <c r="AT449" s="210" t="s">
        <v>111</v>
      </c>
      <c r="AU449" s="210" t="s">
        <v>79</v>
      </c>
      <c r="AY449" s="19" t="s">
        <v>109</v>
      </c>
      <c r="BE449" s="211">
        <f>IF(N449="základní",J449,0)</f>
        <v>0</v>
      </c>
      <c r="BF449" s="211">
        <f>IF(N449="snížená",J449,0)</f>
        <v>0</v>
      </c>
      <c r="BG449" s="211">
        <f>IF(N449="zákl. přenesená",J449,0)</f>
        <v>0</v>
      </c>
      <c r="BH449" s="211">
        <f>IF(N449="sníž. přenesená",J449,0)</f>
        <v>0</v>
      </c>
      <c r="BI449" s="211">
        <f>IF(N449="nulová",J449,0)</f>
        <v>0</v>
      </c>
      <c r="BJ449" s="19" t="s">
        <v>77</v>
      </c>
      <c r="BK449" s="211">
        <f>ROUND(I449*H449,2)</f>
        <v>0</v>
      </c>
      <c r="BL449" s="19" t="s">
        <v>116</v>
      </c>
      <c r="BM449" s="210" t="s">
        <v>659</v>
      </c>
    </row>
    <row r="450" s="2" customFormat="1">
      <c r="A450" s="40"/>
      <c r="B450" s="41"/>
      <c r="C450" s="42"/>
      <c r="D450" s="212" t="s">
        <v>118</v>
      </c>
      <c r="E450" s="42"/>
      <c r="F450" s="213" t="s">
        <v>660</v>
      </c>
      <c r="G450" s="42"/>
      <c r="H450" s="42"/>
      <c r="I450" s="214"/>
      <c r="J450" s="42"/>
      <c r="K450" s="42"/>
      <c r="L450" s="46"/>
      <c r="M450" s="215"/>
      <c r="N450" s="216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118</v>
      </c>
      <c r="AU450" s="19" t="s">
        <v>79</v>
      </c>
    </row>
    <row r="451" s="2" customFormat="1">
      <c r="A451" s="40"/>
      <c r="B451" s="41"/>
      <c r="C451" s="42"/>
      <c r="D451" s="217" t="s">
        <v>120</v>
      </c>
      <c r="E451" s="42"/>
      <c r="F451" s="218" t="s">
        <v>645</v>
      </c>
      <c r="G451" s="42"/>
      <c r="H451" s="42"/>
      <c r="I451" s="214"/>
      <c r="J451" s="42"/>
      <c r="K451" s="42"/>
      <c r="L451" s="46"/>
      <c r="M451" s="215"/>
      <c r="N451" s="216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120</v>
      </c>
      <c r="AU451" s="19" t="s">
        <v>79</v>
      </c>
    </row>
    <row r="452" s="2" customFormat="1" ht="24.15" customHeight="1">
      <c r="A452" s="40"/>
      <c r="B452" s="41"/>
      <c r="C452" s="199" t="s">
        <v>661</v>
      </c>
      <c r="D452" s="199" t="s">
        <v>111</v>
      </c>
      <c r="E452" s="200" t="s">
        <v>662</v>
      </c>
      <c r="F452" s="201" t="s">
        <v>663</v>
      </c>
      <c r="G452" s="202" t="s">
        <v>583</v>
      </c>
      <c r="H452" s="203">
        <v>2</v>
      </c>
      <c r="I452" s="204"/>
      <c r="J452" s="205">
        <f>ROUND(I452*H452,2)</f>
        <v>0</v>
      </c>
      <c r="K452" s="201" t="s">
        <v>115</v>
      </c>
      <c r="L452" s="46"/>
      <c r="M452" s="206" t="s">
        <v>19</v>
      </c>
      <c r="N452" s="207" t="s">
        <v>43</v>
      </c>
      <c r="O452" s="86"/>
      <c r="P452" s="208">
        <f>O452*H452</f>
        <v>0</v>
      </c>
      <c r="Q452" s="208">
        <v>0</v>
      </c>
      <c r="R452" s="208">
        <f>Q452*H452</f>
        <v>0</v>
      </c>
      <c r="S452" s="208">
        <v>0</v>
      </c>
      <c r="T452" s="209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0" t="s">
        <v>116</v>
      </c>
      <c r="AT452" s="210" t="s">
        <v>111</v>
      </c>
      <c r="AU452" s="210" t="s">
        <v>79</v>
      </c>
      <c r="AY452" s="19" t="s">
        <v>109</v>
      </c>
      <c r="BE452" s="211">
        <f>IF(N452="základní",J452,0)</f>
        <v>0</v>
      </c>
      <c r="BF452" s="211">
        <f>IF(N452="snížená",J452,0)</f>
        <v>0</v>
      </c>
      <c r="BG452" s="211">
        <f>IF(N452="zákl. přenesená",J452,0)</f>
        <v>0</v>
      </c>
      <c r="BH452" s="211">
        <f>IF(N452="sníž. přenesená",J452,0)</f>
        <v>0</v>
      </c>
      <c r="BI452" s="211">
        <f>IF(N452="nulová",J452,0)</f>
        <v>0</v>
      </c>
      <c r="BJ452" s="19" t="s">
        <v>77</v>
      </c>
      <c r="BK452" s="211">
        <f>ROUND(I452*H452,2)</f>
        <v>0</v>
      </c>
      <c r="BL452" s="19" t="s">
        <v>116</v>
      </c>
      <c r="BM452" s="210" t="s">
        <v>664</v>
      </c>
    </row>
    <row r="453" s="2" customFormat="1">
      <c r="A453" s="40"/>
      <c r="B453" s="41"/>
      <c r="C453" s="42"/>
      <c r="D453" s="212" t="s">
        <v>118</v>
      </c>
      <c r="E453" s="42"/>
      <c r="F453" s="213" t="s">
        <v>665</v>
      </c>
      <c r="G453" s="42"/>
      <c r="H453" s="42"/>
      <c r="I453" s="214"/>
      <c r="J453" s="42"/>
      <c r="K453" s="42"/>
      <c r="L453" s="46"/>
      <c r="M453" s="215"/>
      <c r="N453" s="216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118</v>
      </c>
      <c r="AU453" s="19" t="s">
        <v>79</v>
      </c>
    </row>
    <row r="454" s="2" customFormat="1">
      <c r="A454" s="40"/>
      <c r="B454" s="41"/>
      <c r="C454" s="42"/>
      <c r="D454" s="217" t="s">
        <v>120</v>
      </c>
      <c r="E454" s="42"/>
      <c r="F454" s="218" t="s">
        <v>645</v>
      </c>
      <c r="G454" s="42"/>
      <c r="H454" s="42"/>
      <c r="I454" s="214"/>
      <c r="J454" s="42"/>
      <c r="K454" s="42"/>
      <c r="L454" s="46"/>
      <c r="M454" s="215"/>
      <c r="N454" s="216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120</v>
      </c>
      <c r="AU454" s="19" t="s">
        <v>79</v>
      </c>
    </row>
    <row r="455" s="2" customFormat="1" ht="24.15" customHeight="1">
      <c r="A455" s="40"/>
      <c r="B455" s="41"/>
      <c r="C455" s="199" t="s">
        <v>666</v>
      </c>
      <c r="D455" s="199" t="s">
        <v>111</v>
      </c>
      <c r="E455" s="200" t="s">
        <v>667</v>
      </c>
      <c r="F455" s="201" t="s">
        <v>668</v>
      </c>
      <c r="G455" s="202" t="s">
        <v>583</v>
      </c>
      <c r="H455" s="203">
        <v>2</v>
      </c>
      <c r="I455" s="204"/>
      <c r="J455" s="205">
        <f>ROUND(I455*H455,2)</f>
        <v>0</v>
      </c>
      <c r="K455" s="201" t="s">
        <v>115</v>
      </c>
      <c r="L455" s="46"/>
      <c r="M455" s="206" t="s">
        <v>19</v>
      </c>
      <c r="N455" s="207" t="s">
        <v>43</v>
      </c>
      <c r="O455" s="86"/>
      <c r="P455" s="208">
        <f>O455*H455</f>
        <v>0</v>
      </c>
      <c r="Q455" s="208">
        <v>0.054539999999999998</v>
      </c>
      <c r="R455" s="208">
        <f>Q455*H455</f>
        <v>0.10908</v>
      </c>
      <c r="S455" s="208">
        <v>0</v>
      </c>
      <c r="T455" s="209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0" t="s">
        <v>116</v>
      </c>
      <c r="AT455" s="210" t="s">
        <v>111</v>
      </c>
      <c r="AU455" s="210" t="s">
        <v>79</v>
      </c>
      <c r="AY455" s="19" t="s">
        <v>109</v>
      </c>
      <c r="BE455" s="211">
        <f>IF(N455="základní",J455,0)</f>
        <v>0</v>
      </c>
      <c r="BF455" s="211">
        <f>IF(N455="snížená",J455,0)</f>
        <v>0</v>
      </c>
      <c r="BG455" s="211">
        <f>IF(N455="zákl. přenesená",J455,0)</f>
        <v>0</v>
      </c>
      <c r="BH455" s="211">
        <f>IF(N455="sníž. přenesená",J455,0)</f>
        <v>0</v>
      </c>
      <c r="BI455" s="211">
        <f>IF(N455="nulová",J455,0)</f>
        <v>0</v>
      </c>
      <c r="BJ455" s="19" t="s">
        <v>77</v>
      </c>
      <c r="BK455" s="211">
        <f>ROUND(I455*H455,2)</f>
        <v>0</v>
      </c>
      <c r="BL455" s="19" t="s">
        <v>116</v>
      </c>
      <c r="BM455" s="210" t="s">
        <v>669</v>
      </c>
    </row>
    <row r="456" s="2" customFormat="1">
      <c r="A456" s="40"/>
      <c r="B456" s="41"/>
      <c r="C456" s="42"/>
      <c r="D456" s="212" t="s">
        <v>118</v>
      </c>
      <c r="E456" s="42"/>
      <c r="F456" s="213" t="s">
        <v>670</v>
      </c>
      <c r="G456" s="42"/>
      <c r="H456" s="42"/>
      <c r="I456" s="214"/>
      <c r="J456" s="42"/>
      <c r="K456" s="42"/>
      <c r="L456" s="46"/>
      <c r="M456" s="215"/>
      <c r="N456" s="216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118</v>
      </c>
      <c r="AU456" s="19" t="s">
        <v>79</v>
      </c>
    </row>
    <row r="457" s="2" customFormat="1">
      <c r="A457" s="40"/>
      <c r="B457" s="41"/>
      <c r="C457" s="42"/>
      <c r="D457" s="217" t="s">
        <v>120</v>
      </c>
      <c r="E457" s="42"/>
      <c r="F457" s="218" t="s">
        <v>645</v>
      </c>
      <c r="G457" s="42"/>
      <c r="H457" s="42"/>
      <c r="I457" s="214"/>
      <c r="J457" s="42"/>
      <c r="K457" s="42"/>
      <c r="L457" s="46"/>
      <c r="M457" s="215"/>
      <c r="N457" s="216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120</v>
      </c>
      <c r="AU457" s="19" t="s">
        <v>79</v>
      </c>
    </row>
    <row r="458" s="2" customFormat="1" ht="16.5" customHeight="1">
      <c r="A458" s="40"/>
      <c r="B458" s="41"/>
      <c r="C458" s="199" t="s">
        <v>671</v>
      </c>
      <c r="D458" s="199" t="s">
        <v>111</v>
      </c>
      <c r="E458" s="200" t="s">
        <v>672</v>
      </c>
      <c r="F458" s="201" t="s">
        <v>673</v>
      </c>
      <c r="G458" s="202" t="s">
        <v>186</v>
      </c>
      <c r="H458" s="203">
        <v>168.5</v>
      </c>
      <c r="I458" s="204"/>
      <c r="J458" s="205">
        <f>ROUND(I458*H458,2)</f>
        <v>0</v>
      </c>
      <c r="K458" s="201" t="s">
        <v>115</v>
      </c>
      <c r="L458" s="46"/>
      <c r="M458" s="206" t="s">
        <v>19</v>
      </c>
      <c r="N458" s="207" t="s">
        <v>43</v>
      </c>
      <c r="O458" s="86"/>
      <c r="P458" s="208">
        <f>O458*H458</f>
        <v>0</v>
      </c>
      <c r="Q458" s="208">
        <v>0.00019000000000000001</v>
      </c>
      <c r="R458" s="208">
        <f>Q458*H458</f>
        <v>0.032015000000000002</v>
      </c>
      <c r="S458" s="208">
        <v>0</v>
      </c>
      <c r="T458" s="209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0" t="s">
        <v>116</v>
      </c>
      <c r="AT458" s="210" t="s">
        <v>111</v>
      </c>
      <c r="AU458" s="210" t="s">
        <v>79</v>
      </c>
      <c r="AY458" s="19" t="s">
        <v>109</v>
      </c>
      <c r="BE458" s="211">
        <f>IF(N458="základní",J458,0)</f>
        <v>0</v>
      </c>
      <c r="BF458" s="211">
        <f>IF(N458="snížená",J458,0)</f>
        <v>0</v>
      </c>
      <c r="BG458" s="211">
        <f>IF(N458="zákl. přenesená",J458,0)</f>
        <v>0</v>
      </c>
      <c r="BH458" s="211">
        <f>IF(N458="sníž. přenesená",J458,0)</f>
        <v>0</v>
      </c>
      <c r="BI458" s="211">
        <f>IF(N458="nulová",J458,0)</f>
        <v>0</v>
      </c>
      <c r="BJ458" s="19" t="s">
        <v>77</v>
      </c>
      <c r="BK458" s="211">
        <f>ROUND(I458*H458,2)</f>
        <v>0</v>
      </c>
      <c r="BL458" s="19" t="s">
        <v>116</v>
      </c>
      <c r="BM458" s="210" t="s">
        <v>674</v>
      </c>
    </row>
    <row r="459" s="2" customFormat="1">
      <c r="A459" s="40"/>
      <c r="B459" s="41"/>
      <c r="C459" s="42"/>
      <c r="D459" s="212" t="s">
        <v>118</v>
      </c>
      <c r="E459" s="42"/>
      <c r="F459" s="213" t="s">
        <v>675</v>
      </c>
      <c r="G459" s="42"/>
      <c r="H459" s="42"/>
      <c r="I459" s="214"/>
      <c r="J459" s="42"/>
      <c r="K459" s="42"/>
      <c r="L459" s="46"/>
      <c r="M459" s="215"/>
      <c r="N459" s="216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118</v>
      </c>
      <c r="AU459" s="19" t="s">
        <v>79</v>
      </c>
    </row>
    <row r="460" s="2" customFormat="1" ht="16.5" customHeight="1">
      <c r="A460" s="40"/>
      <c r="B460" s="41"/>
      <c r="C460" s="199" t="s">
        <v>676</v>
      </c>
      <c r="D460" s="199" t="s">
        <v>111</v>
      </c>
      <c r="E460" s="200" t="s">
        <v>677</v>
      </c>
      <c r="F460" s="201" t="s">
        <v>678</v>
      </c>
      <c r="G460" s="202" t="s">
        <v>186</v>
      </c>
      <c r="H460" s="203">
        <v>168.5</v>
      </c>
      <c r="I460" s="204"/>
      <c r="J460" s="205">
        <f>ROUND(I460*H460,2)</f>
        <v>0</v>
      </c>
      <c r="K460" s="201" t="s">
        <v>115</v>
      </c>
      <c r="L460" s="46"/>
      <c r="M460" s="206" t="s">
        <v>19</v>
      </c>
      <c r="N460" s="207" t="s">
        <v>43</v>
      </c>
      <c r="O460" s="86"/>
      <c r="P460" s="208">
        <f>O460*H460</f>
        <v>0</v>
      </c>
      <c r="Q460" s="208">
        <v>6.9999999999999994E-05</v>
      </c>
      <c r="R460" s="208">
        <f>Q460*H460</f>
        <v>0.011794999999999998</v>
      </c>
      <c r="S460" s="208">
        <v>0</v>
      </c>
      <c r="T460" s="209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0" t="s">
        <v>116</v>
      </c>
      <c r="AT460" s="210" t="s">
        <v>111</v>
      </c>
      <c r="AU460" s="210" t="s">
        <v>79</v>
      </c>
      <c r="AY460" s="19" t="s">
        <v>109</v>
      </c>
      <c r="BE460" s="211">
        <f>IF(N460="základní",J460,0)</f>
        <v>0</v>
      </c>
      <c r="BF460" s="211">
        <f>IF(N460="snížená",J460,0)</f>
        <v>0</v>
      </c>
      <c r="BG460" s="211">
        <f>IF(N460="zákl. přenesená",J460,0)</f>
        <v>0</v>
      </c>
      <c r="BH460" s="211">
        <f>IF(N460="sníž. přenesená",J460,0)</f>
        <v>0</v>
      </c>
      <c r="BI460" s="211">
        <f>IF(N460="nulová",J460,0)</f>
        <v>0</v>
      </c>
      <c r="BJ460" s="19" t="s">
        <v>77</v>
      </c>
      <c r="BK460" s="211">
        <f>ROUND(I460*H460,2)</f>
        <v>0</v>
      </c>
      <c r="BL460" s="19" t="s">
        <v>116</v>
      </c>
      <c r="BM460" s="210" t="s">
        <v>679</v>
      </c>
    </row>
    <row r="461" s="2" customFormat="1">
      <c r="A461" s="40"/>
      <c r="B461" s="41"/>
      <c r="C461" s="42"/>
      <c r="D461" s="212" t="s">
        <v>118</v>
      </c>
      <c r="E461" s="42"/>
      <c r="F461" s="213" t="s">
        <v>680</v>
      </c>
      <c r="G461" s="42"/>
      <c r="H461" s="42"/>
      <c r="I461" s="214"/>
      <c r="J461" s="42"/>
      <c r="K461" s="42"/>
      <c r="L461" s="46"/>
      <c r="M461" s="215"/>
      <c r="N461" s="216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118</v>
      </c>
      <c r="AU461" s="19" t="s">
        <v>79</v>
      </c>
    </row>
    <row r="462" s="12" customFormat="1" ht="22.8" customHeight="1">
      <c r="A462" s="12"/>
      <c r="B462" s="183"/>
      <c r="C462" s="184"/>
      <c r="D462" s="185" t="s">
        <v>71</v>
      </c>
      <c r="E462" s="197" t="s">
        <v>174</v>
      </c>
      <c r="F462" s="197" t="s">
        <v>681</v>
      </c>
      <c r="G462" s="184"/>
      <c r="H462" s="184"/>
      <c r="I462" s="187"/>
      <c r="J462" s="198">
        <f>BK462</f>
        <v>0</v>
      </c>
      <c r="K462" s="184"/>
      <c r="L462" s="189"/>
      <c r="M462" s="190"/>
      <c r="N462" s="191"/>
      <c r="O462" s="191"/>
      <c r="P462" s="192">
        <f>SUM(P463:P510)</f>
        <v>0</v>
      </c>
      <c r="Q462" s="191"/>
      <c r="R462" s="192">
        <f>SUM(R463:R510)</f>
        <v>13.435866000000001</v>
      </c>
      <c r="S462" s="191"/>
      <c r="T462" s="193">
        <f>SUM(T463:T510)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194" t="s">
        <v>77</v>
      </c>
      <c r="AT462" s="195" t="s">
        <v>71</v>
      </c>
      <c r="AU462" s="195" t="s">
        <v>77</v>
      </c>
      <c r="AY462" s="194" t="s">
        <v>109</v>
      </c>
      <c r="BK462" s="196">
        <f>SUM(BK463:BK510)</f>
        <v>0</v>
      </c>
    </row>
    <row r="463" s="2" customFormat="1" ht="24.15" customHeight="1">
      <c r="A463" s="40"/>
      <c r="B463" s="41"/>
      <c r="C463" s="199" t="s">
        <v>682</v>
      </c>
      <c r="D463" s="199" t="s">
        <v>111</v>
      </c>
      <c r="E463" s="200" t="s">
        <v>683</v>
      </c>
      <c r="F463" s="201" t="s">
        <v>684</v>
      </c>
      <c r="G463" s="202" t="s">
        <v>186</v>
      </c>
      <c r="H463" s="203">
        <v>74</v>
      </c>
      <c r="I463" s="204"/>
      <c r="J463" s="205">
        <f>ROUND(I463*H463,2)</f>
        <v>0</v>
      </c>
      <c r="K463" s="201" t="s">
        <v>115</v>
      </c>
      <c r="L463" s="46"/>
      <c r="M463" s="206" t="s">
        <v>19</v>
      </c>
      <c r="N463" s="207" t="s">
        <v>43</v>
      </c>
      <c r="O463" s="86"/>
      <c r="P463" s="208">
        <f>O463*H463</f>
        <v>0</v>
      </c>
      <c r="Q463" s="208">
        <v>0.15540000000000001</v>
      </c>
      <c r="R463" s="208">
        <f>Q463*H463</f>
        <v>11.499600000000001</v>
      </c>
      <c r="S463" s="208">
        <v>0</v>
      </c>
      <c r="T463" s="209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0" t="s">
        <v>116</v>
      </c>
      <c r="AT463" s="210" t="s">
        <v>111</v>
      </c>
      <c r="AU463" s="210" t="s">
        <v>79</v>
      </c>
      <c r="AY463" s="19" t="s">
        <v>109</v>
      </c>
      <c r="BE463" s="211">
        <f>IF(N463="základní",J463,0)</f>
        <v>0</v>
      </c>
      <c r="BF463" s="211">
        <f>IF(N463="snížená",J463,0)</f>
        <v>0</v>
      </c>
      <c r="BG463" s="211">
        <f>IF(N463="zákl. přenesená",J463,0)</f>
        <v>0</v>
      </c>
      <c r="BH463" s="211">
        <f>IF(N463="sníž. přenesená",J463,0)</f>
        <v>0</v>
      </c>
      <c r="BI463" s="211">
        <f>IF(N463="nulová",J463,0)</f>
        <v>0</v>
      </c>
      <c r="BJ463" s="19" t="s">
        <v>77</v>
      </c>
      <c r="BK463" s="211">
        <f>ROUND(I463*H463,2)</f>
        <v>0</v>
      </c>
      <c r="BL463" s="19" t="s">
        <v>116</v>
      </c>
      <c r="BM463" s="210" t="s">
        <v>685</v>
      </c>
    </row>
    <row r="464" s="2" customFormat="1">
      <c r="A464" s="40"/>
      <c r="B464" s="41"/>
      <c r="C464" s="42"/>
      <c r="D464" s="212" t="s">
        <v>118</v>
      </c>
      <c r="E464" s="42"/>
      <c r="F464" s="213" t="s">
        <v>686</v>
      </c>
      <c r="G464" s="42"/>
      <c r="H464" s="42"/>
      <c r="I464" s="214"/>
      <c r="J464" s="42"/>
      <c r="K464" s="42"/>
      <c r="L464" s="46"/>
      <c r="M464" s="215"/>
      <c r="N464" s="216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118</v>
      </c>
      <c r="AU464" s="19" t="s">
        <v>79</v>
      </c>
    </row>
    <row r="465" s="2" customFormat="1">
      <c r="A465" s="40"/>
      <c r="B465" s="41"/>
      <c r="C465" s="42"/>
      <c r="D465" s="217" t="s">
        <v>120</v>
      </c>
      <c r="E465" s="42"/>
      <c r="F465" s="218" t="s">
        <v>687</v>
      </c>
      <c r="G465" s="42"/>
      <c r="H465" s="42"/>
      <c r="I465" s="214"/>
      <c r="J465" s="42"/>
      <c r="K465" s="42"/>
      <c r="L465" s="46"/>
      <c r="M465" s="215"/>
      <c r="N465" s="216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120</v>
      </c>
      <c r="AU465" s="19" t="s">
        <v>79</v>
      </c>
    </row>
    <row r="466" s="2" customFormat="1">
      <c r="A466" s="40"/>
      <c r="B466" s="41"/>
      <c r="C466" s="42"/>
      <c r="D466" s="217" t="s">
        <v>122</v>
      </c>
      <c r="E466" s="42"/>
      <c r="F466" s="218" t="s">
        <v>688</v>
      </c>
      <c r="G466" s="42"/>
      <c r="H466" s="42"/>
      <c r="I466" s="214"/>
      <c r="J466" s="42"/>
      <c r="K466" s="42"/>
      <c r="L466" s="46"/>
      <c r="M466" s="215"/>
      <c r="N466" s="216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122</v>
      </c>
      <c r="AU466" s="19" t="s">
        <v>79</v>
      </c>
    </row>
    <row r="467" s="13" customFormat="1">
      <c r="A467" s="13"/>
      <c r="B467" s="219"/>
      <c r="C467" s="220"/>
      <c r="D467" s="217" t="s">
        <v>124</v>
      </c>
      <c r="E467" s="221" t="s">
        <v>19</v>
      </c>
      <c r="F467" s="222" t="s">
        <v>191</v>
      </c>
      <c r="G467" s="220"/>
      <c r="H467" s="223">
        <v>60</v>
      </c>
      <c r="I467" s="224"/>
      <c r="J467" s="220"/>
      <c r="K467" s="220"/>
      <c r="L467" s="225"/>
      <c r="M467" s="226"/>
      <c r="N467" s="227"/>
      <c r="O467" s="227"/>
      <c r="P467" s="227"/>
      <c r="Q467" s="227"/>
      <c r="R467" s="227"/>
      <c r="S467" s="227"/>
      <c r="T467" s="22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29" t="s">
        <v>124</v>
      </c>
      <c r="AU467" s="229" t="s">
        <v>79</v>
      </c>
      <c r="AV467" s="13" t="s">
        <v>79</v>
      </c>
      <c r="AW467" s="13" t="s">
        <v>33</v>
      </c>
      <c r="AX467" s="13" t="s">
        <v>72</v>
      </c>
      <c r="AY467" s="229" t="s">
        <v>109</v>
      </c>
    </row>
    <row r="468" s="13" customFormat="1">
      <c r="A468" s="13"/>
      <c r="B468" s="219"/>
      <c r="C468" s="220"/>
      <c r="D468" s="217" t="s">
        <v>124</v>
      </c>
      <c r="E468" s="221" t="s">
        <v>19</v>
      </c>
      <c r="F468" s="222" t="s">
        <v>192</v>
      </c>
      <c r="G468" s="220"/>
      <c r="H468" s="223">
        <v>14</v>
      </c>
      <c r="I468" s="224"/>
      <c r="J468" s="220"/>
      <c r="K468" s="220"/>
      <c r="L468" s="225"/>
      <c r="M468" s="226"/>
      <c r="N468" s="227"/>
      <c r="O468" s="227"/>
      <c r="P468" s="227"/>
      <c r="Q468" s="227"/>
      <c r="R468" s="227"/>
      <c r="S468" s="227"/>
      <c r="T468" s="22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29" t="s">
        <v>124</v>
      </c>
      <c r="AU468" s="229" t="s">
        <v>79</v>
      </c>
      <c r="AV468" s="13" t="s">
        <v>79</v>
      </c>
      <c r="AW468" s="13" t="s">
        <v>33</v>
      </c>
      <c r="AX468" s="13" t="s">
        <v>72</v>
      </c>
      <c r="AY468" s="229" t="s">
        <v>109</v>
      </c>
    </row>
    <row r="469" s="14" customFormat="1">
      <c r="A469" s="14"/>
      <c r="B469" s="230"/>
      <c r="C469" s="231"/>
      <c r="D469" s="217" t="s">
        <v>124</v>
      </c>
      <c r="E469" s="232" t="s">
        <v>19</v>
      </c>
      <c r="F469" s="233" t="s">
        <v>126</v>
      </c>
      <c r="G469" s="231"/>
      <c r="H469" s="234">
        <v>74</v>
      </c>
      <c r="I469" s="235"/>
      <c r="J469" s="231"/>
      <c r="K469" s="231"/>
      <c r="L469" s="236"/>
      <c r="M469" s="237"/>
      <c r="N469" s="238"/>
      <c r="O469" s="238"/>
      <c r="P469" s="238"/>
      <c r="Q469" s="238"/>
      <c r="R469" s="238"/>
      <c r="S469" s="238"/>
      <c r="T469" s="23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0" t="s">
        <v>124</v>
      </c>
      <c r="AU469" s="240" t="s">
        <v>79</v>
      </c>
      <c r="AV469" s="14" t="s">
        <v>116</v>
      </c>
      <c r="AW469" s="14" t="s">
        <v>33</v>
      </c>
      <c r="AX469" s="14" t="s">
        <v>77</v>
      </c>
      <c r="AY469" s="240" t="s">
        <v>109</v>
      </c>
    </row>
    <row r="470" s="2" customFormat="1" ht="16.5" customHeight="1">
      <c r="A470" s="40"/>
      <c r="B470" s="41"/>
      <c r="C470" s="262" t="s">
        <v>689</v>
      </c>
      <c r="D470" s="262" t="s">
        <v>347</v>
      </c>
      <c r="E470" s="263" t="s">
        <v>690</v>
      </c>
      <c r="F470" s="264" t="s">
        <v>691</v>
      </c>
      <c r="G470" s="265" t="s">
        <v>186</v>
      </c>
      <c r="H470" s="266">
        <v>23</v>
      </c>
      <c r="I470" s="267"/>
      <c r="J470" s="268">
        <f>ROUND(I470*H470,2)</f>
        <v>0</v>
      </c>
      <c r="K470" s="264" t="s">
        <v>115</v>
      </c>
      <c r="L470" s="269"/>
      <c r="M470" s="270" t="s">
        <v>19</v>
      </c>
      <c r="N470" s="271" t="s">
        <v>43</v>
      </c>
      <c r="O470" s="86"/>
      <c r="P470" s="208">
        <f>O470*H470</f>
        <v>0</v>
      </c>
      <c r="Q470" s="208">
        <v>0.080000000000000002</v>
      </c>
      <c r="R470" s="208">
        <f>Q470*H470</f>
        <v>1.8400000000000001</v>
      </c>
      <c r="S470" s="208">
        <v>0</v>
      </c>
      <c r="T470" s="209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0" t="s">
        <v>167</v>
      </c>
      <c r="AT470" s="210" t="s">
        <v>347</v>
      </c>
      <c r="AU470" s="210" t="s">
        <v>79</v>
      </c>
      <c r="AY470" s="19" t="s">
        <v>109</v>
      </c>
      <c r="BE470" s="211">
        <f>IF(N470="základní",J470,0)</f>
        <v>0</v>
      </c>
      <c r="BF470" s="211">
        <f>IF(N470="snížená",J470,0)</f>
        <v>0</v>
      </c>
      <c r="BG470" s="211">
        <f>IF(N470="zákl. přenesená",J470,0)</f>
        <v>0</v>
      </c>
      <c r="BH470" s="211">
        <f>IF(N470="sníž. přenesená",J470,0)</f>
        <v>0</v>
      </c>
      <c r="BI470" s="211">
        <f>IF(N470="nulová",J470,0)</f>
        <v>0</v>
      </c>
      <c r="BJ470" s="19" t="s">
        <v>77</v>
      </c>
      <c r="BK470" s="211">
        <f>ROUND(I470*H470,2)</f>
        <v>0</v>
      </c>
      <c r="BL470" s="19" t="s">
        <v>116</v>
      </c>
      <c r="BM470" s="210" t="s">
        <v>692</v>
      </c>
    </row>
    <row r="471" s="2" customFormat="1">
      <c r="A471" s="40"/>
      <c r="B471" s="41"/>
      <c r="C471" s="42"/>
      <c r="D471" s="212" t="s">
        <v>118</v>
      </c>
      <c r="E471" s="42"/>
      <c r="F471" s="213" t="s">
        <v>693</v>
      </c>
      <c r="G471" s="42"/>
      <c r="H471" s="42"/>
      <c r="I471" s="214"/>
      <c r="J471" s="42"/>
      <c r="K471" s="42"/>
      <c r="L471" s="46"/>
      <c r="M471" s="215"/>
      <c r="N471" s="216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118</v>
      </c>
      <c r="AU471" s="19" t="s">
        <v>79</v>
      </c>
    </row>
    <row r="472" s="13" customFormat="1">
      <c r="A472" s="13"/>
      <c r="B472" s="219"/>
      <c r="C472" s="220"/>
      <c r="D472" s="217" t="s">
        <v>124</v>
      </c>
      <c r="E472" s="221" t="s">
        <v>19</v>
      </c>
      <c r="F472" s="222" t="s">
        <v>694</v>
      </c>
      <c r="G472" s="220"/>
      <c r="H472" s="223">
        <v>23</v>
      </c>
      <c r="I472" s="224"/>
      <c r="J472" s="220"/>
      <c r="K472" s="220"/>
      <c r="L472" s="225"/>
      <c r="M472" s="226"/>
      <c r="N472" s="227"/>
      <c r="O472" s="227"/>
      <c r="P472" s="227"/>
      <c r="Q472" s="227"/>
      <c r="R472" s="227"/>
      <c r="S472" s="227"/>
      <c r="T472" s="22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29" t="s">
        <v>124</v>
      </c>
      <c r="AU472" s="229" t="s">
        <v>79</v>
      </c>
      <c r="AV472" s="13" t="s">
        <v>79</v>
      </c>
      <c r="AW472" s="13" t="s">
        <v>33</v>
      </c>
      <c r="AX472" s="13" t="s">
        <v>77</v>
      </c>
      <c r="AY472" s="229" t="s">
        <v>109</v>
      </c>
    </row>
    <row r="473" s="2" customFormat="1" ht="16.5" customHeight="1">
      <c r="A473" s="40"/>
      <c r="B473" s="41"/>
      <c r="C473" s="199" t="s">
        <v>695</v>
      </c>
      <c r="D473" s="199" t="s">
        <v>111</v>
      </c>
      <c r="E473" s="200" t="s">
        <v>696</v>
      </c>
      <c r="F473" s="201" t="s">
        <v>697</v>
      </c>
      <c r="G473" s="202" t="s">
        <v>186</v>
      </c>
      <c r="H473" s="203">
        <v>615.60000000000002</v>
      </c>
      <c r="I473" s="204"/>
      <c r="J473" s="205">
        <f>ROUND(I473*H473,2)</f>
        <v>0</v>
      </c>
      <c r="K473" s="201" t="s">
        <v>19</v>
      </c>
      <c r="L473" s="46"/>
      <c r="M473" s="206" t="s">
        <v>19</v>
      </c>
      <c r="N473" s="207" t="s">
        <v>43</v>
      </c>
      <c r="O473" s="86"/>
      <c r="P473" s="208">
        <f>O473*H473</f>
        <v>0</v>
      </c>
      <c r="Q473" s="208">
        <v>0</v>
      </c>
      <c r="R473" s="208">
        <f>Q473*H473</f>
        <v>0</v>
      </c>
      <c r="S473" s="208">
        <v>0</v>
      </c>
      <c r="T473" s="209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0" t="s">
        <v>116</v>
      </c>
      <c r="AT473" s="210" t="s">
        <v>111</v>
      </c>
      <c r="AU473" s="210" t="s">
        <v>79</v>
      </c>
      <c r="AY473" s="19" t="s">
        <v>109</v>
      </c>
      <c r="BE473" s="211">
        <f>IF(N473="základní",J473,0)</f>
        <v>0</v>
      </c>
      <c r="BF473" s="211">
        <f>IF(N473="snížená",J473,0)</f>
        <v>0</v>
      </c>
      <c r="BG473" s="211">
        <f>IF(N473="zákl. přenesená",J473,0)</f>
        <v>0</v>
      </c>
      <c r="BH473" s="211">
        <f>IF(N473="sníž. přenesená",J473,0)</f>
        <v>0</v>
      </c>
      <c r="BI473" s="211">
        <f>IF(N473="nulová",J473,0)</f>
        <v>0</v>
      </c>
      <c r="BJ473" s="19" t="s">
        <v>77</v>
      </c>
      <c r="BK473" s="211">
        <f>ROUND(I473*H473,2)</f>
        <v>0</v>
      </c>
      <c r="BL473" s="19" t="s">
        <v>116</v>
      </c>
      <c r="BM473" s="210" t="s">
        <v>698</v>
      </c>
    </row>
    <row r="474" s="2" customFormat="1" ht="24.15" customHeight="1">
      <c r="A474" s="40"/>
      <c r="B474" s="41"/>
      <c r="C474" s="199" t="s">
        <v>699</v>
      </c>
      <c r="D474" s="199" t="s">
        <v>111</v>
      </c>
      <c r="E474" s="200" t="s">
        <v>700</v>
      </c>
      <c r="F474" s="201" t="s">
        <v>701</v>
      </c>
      <c r="G474" s="202" t="s">
        <v>186</v>
      </c>
      <c r="H474" s="203">
        <v>25.399999999999999</v>
      </c>
      <c r="I474" s="204"/>
      <c r="J474" s="205">
        <f>ROUND(I474*H474,2)</f>
        <v>0</v>
      </c>
      <c r="K474" s="201" t="s">
        <v>115</v>
      </c>
      <c r="L474" s="46"/>
      <c r="M474" s="206" t="s">
        <v>19</v>
      </c>
      <c r="N474" s="207" t="s">
        <v>43</v>
      </c>
      <c r="O474" s="86"/>
      <c r="P474" s="208">
        <f>O474*H474</f>
        <v>0</v>
      </c>
      <c r="Q474" s="208">
        <v>0.0037599999999999999</v>
      </c>
      <c r="R474" s="208">
        <f>Q474*H474</f>
        <v>0.095503999999999992</v>
      </c>
      <c r="S474" s="208">
        <v>0</v>
      </c>
      <c r="T474" s="209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0" t="s">
        <v>116</v>
      </c>
      <c r="AT474" s="210" t="s">
        <v>111</v>
      </c>
      <c r="AU474" s="210" t="s">
        <v>79</v>
      </c>
      <c r="AY474" s="19" t="s">
        <v>109</v>
      </c>
      <c r="BE474" s="211">
        <f>IF(N474="základní",J474,0)</f>
        <v>0</v>
      </c>
      <c r="BF474" s="211">
        <f>IF(N474="snížená",J474,0)</f>
        <v>0</v>
      </c>
      <c r="BG474" s="211">
        <f>IF(N474="zákl. přenesená",J474,0)</f>
        <v>0</v>
      </c>
      <c r="BH474" s="211">
        <f>IF(N474="sníž. přenesená",J474,0)</f>
        <v>0</v>
      </c>
      <c r="BI474" s="211">
        <f>IF(N474="nulová",J474,0)</f>
        <v>0</v>
      </c>
      <c r="BJ474" s="19" t="s">
        <v>77</v>
      </c>
      <c r="BK474" s="211">
        <f>ROUND(I474*H474,2)</f>
        <v>0</v>
      </c>
      <c r="BL474" s="19" t="s">
        <v>116</v>
      </c>
      <c r="BM474" s="210" t="s">
        <v>702</v>
      </c>
    </row>
    <row r="475" s="2" customFormat="1">
      <c r="A475" s="40"/>
      <c r="B475" s="41"/>
      <c r="C475" s="42"/>
      <c r="D475" s="212" t="s">
        <v>118</v>
      </c>
      <c r="E475" s="42"/>
      <c r="F475" s="213" t="s">
        <v>703</v>
      </c>
      <c r="G475" s="42"/>
      <c r="H475" s="42"/>
      <c r="I475" s="214"/>
      <c r="J475" s="42"/>
      <c r="K475" s="42"/>
      <c r="L475" s="46"/>
      <c r="M475" s="215"/>
      <c r="N475" s="216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118</v>
      </c>
      <c r="AU475" s="19" t="s">
        <v>79</v>
      </c>
    </row>
    <row r="476" s="2" customFormat="1">
      <c r="A476" s="40"/>
      <c r="B476" s="41"/>
      <c r="C476" s="42"/>
      <c r="D476" s="217" t="s">
        <v>120</v>
      </c>
      <c r="E476" s="42"/>
      <c r="F476" s="218" t="s">
        <v>704</v>
      </c>
      <c r="G476" s="42"/>
      <c r="H476" s="42"/>
      <c r="I476" s="214"/>
      <c r="J476" s="42"/>
      <c r="K476" s="42"/>
      <c r="L476" s="46"/>
      <c r="M476" s="215"/>
      <c r="N476" s="216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120</v>
      </c>
      <c r="AU476" s="19" t="s">
        <v>79</v>
      </c>
    </row>
    <row r="477" s="2" customFormat="1" ht="24.15" customHeight="1">
      <c r="A477" s="40"/>
      <c r="B477" s="41"/>
      <c r="C477" s="199" t="s">
        <v>705</v>
      </c>
      <c r="D477" s="199" t="s">
        <v>111</v>
      </c>
      <c r="E477" s="200" t="s">
        <v>706</v>
      </c>
      <c r="F477" s="201" t="s">
        <v>707</v>
      </c>
      <c r="G477" s="202" t="s">
        <v>186</v>
      </c>
      <c r="H477" s="203">
        <v>25.399999999999999</v>
      </c>
      <c r="I477" s="204"/>
      <c r="J477" s="205">
        <f>ROUND(I477*H477,2)</f>
        <v>0</v>
      </c>
      <c r="K477" s="201" t="s">
        <v>115</v>
      </c>
      <c r="L477" s="46"/>
      <c r="M477" s="206" t="s">
        <v>19</v>
      </c>
      <c r="N477" s="207" t="s">
        <v>43</v>
      </c>
      <c r="O477" s="86"/>
      <c r="P477" s="208">
        <f>O477*H477</f>
        <v>0</v>
      </c>
      <c r="Q477" s="208">
        <v>0</v>
      </c>
      <c r="R477" s="208">
        <f>Q477*H477</f>
        <v>0</v>
      </c>
      <c r="S477" s="208">
        <v>0</v>
      </c>
      <c r="T477" s="209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0" t="s">
        <v>116</v>
      </c>
      <c r="AT477" s="210" t="s">
        <v>111</v>
      </c>
      <c r="AU477" s="210" t="s">
        <v>79</v>
      </c>
      <c r="AY477" s="19" t="s">
        <v>109</v>
      </c>
      <c r="BE477" s="211">
        <f>IF(N477="základní",J477,0)</f>
        <v>0</v>
      </c>
      <c r="BF477" s="211">
        <f>IF(N477="snížená",J477,0)</f>
        <v>0</v>
      </c>
      <c r="BG477" s="211">
        <f>IF(N477="zákl. přenesená",J477,0)</f>
        <v>0</v>
      </c>
      <c r="BH477" s="211">
        <f>IF(N477="sníž. přenesená",J477,0)</f>
        <v>0</v>
      </c>
      <c r="BI477" s="211">
        <f>IF(N477="nulová",J477,0)</f>
        <v>0</v>
      </c>
      <c r="BJ477" s="19" t="s">
        <v>77</v>
      </c>
      <c r="BK477" s="211">
        <f>ROUND(I477*H477,2)</f>
        <v>0</v>
      </c>
      <c r="BL477" s="19" t="s">
        <v>116</v>
      </c>
      <c r="BM477" s="210" t="s">
        <v>708</v>
      </c>
    </row>
    <row r="478" s="2" customFormat="1">
      <c r="A478" s="40"/>
      <c r="B478" s="41"/>
      <c r="C478" s="42"/>
      <c r="D478" s="212" t="s">
        <v>118</v>
      </c>
      <c r="E478" s="42"/>
      <c r="F478" s="213" t="s">
        <v>709</v>
      </c>
      <c r="G478" s="42"/>
      <c r="H478" s="42"/>
      <c r="I478" s="214"/>
      <c r="J478" s="42"/>
      <c r="K478" s="42"/>
      <c r="L478" s="46"/>
      <c r="M478" s="215"/>
      <c r="N478" s="216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118</v>
      </c>
      <c r="AU478" s="19" t="s">
        <v>79</v>
      </c>
    </row>
    <row r="479" s="2" customFormat="1">
      <c r="A479" s="40"/>
      <c r="B479" s="41"/>
      <c r="C479" s="42"/>
      <c r="D479" s="217" t="s">
        <v>120</v>
      </c>
      <c r="E479" s="42"/>
      <c r="F479" s="218" t="s">
        <v>710</v>
      </c>
      <c r="G479" s="42"/>
      <c r="H479" s="42"/>
      <c r="I479" s="214"/>
      <c r="J479" s="42"/>
      <c r="K479" s="42"/>
      <c r="L479" s="46"/>
      <c r="M479" s="215"/>
      <c r="N479" s="216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120</v>
      </c>
      <c r="AU479" s="19" t="s">
        <v>79</v>
      </c>
    </row>
    <row r="480" s="2" customFormat="1" ht="24.15" customHeight="1">
      <c r="A480" s="40"/>
      <c r="B480" s="41"/>
      <c r="C480" s="199" t="s">
        <v>711</v>
      </c>
      <c r="D480" s="199" t="s">
        <v>111</v>
      </c>
      <c r="E480" s="200" t="s">
        <v>712</v>
      </c>
      <c r="F480" s="201" t="s">
        <v>713</v>
      </c>
      <c r="G480" s="202" t="s">
        <v>186</v>
      </c>
      <c r="H480" s="203">
        <v>615.60000000000002</v>
      </c>
      <c r="I480" s="204"/>
      <c r="J480" s="205">
        <f>ROUND(I480*H480,2)</f>
        <v>0</v>
      </c>
      <c r="K480" s="201" t="s">
        <v>115</v>
      </c>
      <c r="L480" s="46"/>
      <c r="M480" s="206" t="s">
        <v>19</v>
      </c>
      <c r="N480" s="207" t="s">
        <v>43</v>
      </c>
      <c r="O480" s="86"/>
      <c r="P480" s="208">
        <f>O480*H480</f>
        <v>0</v>
      </c>
      <c r="Q480" s="208">
        <v>0</v>
      </c>
      <c r="R480" s="208">
        <f>Q480*H480</f>
        <v>0</v>
      </c>
      <c r="S480" s="208">
        <v>0</v>
      </c>
      <c r="T480" s="209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0" t="s">
        <v>116</v>
      </c>
      <c r="AT480" s="210" t="s">
        <v>111</v>
      </c>
      <c r="AU480" s="210" t="s">
        <v>79</v>
      </c>
      <c r="AY480" s="19" t="s">
        <v>109</v>
      </c>
      <c r="BE480" s="211">
        <f>IF(N480="základní",J480,0)</f>
        <v>0</v>
      </c>
      <c r="BF480" s="211">
        <f>IF(N480="snížená",J480,0)</f>
        <v>0</v>
      </c>
      <c r="BG480" s="211">
        <f>IF(N480="zákl. přenesená",J480,0)</f>
        <v>0</v>
      </c>
      <c r="BH480" s="211">
        <f>IF(N480="sníž. přenesená",J480,0)</f>
        <v>0</v>
      </c>
      <c r="BI480" s="211">
        <f>IF(N480="nulová",J480,0)</f>
        <v>0</v>
      </c>
      <c r="BJ480" s="19" t="s">
        <v>77</v>
      </c>
      <c r="BK480" s="211">
        <f>ROUND(I480*H480,2)</f>
        <v>0</v>
      </c>
      <c r="BL480" s="19" t="s">
        <v>116</v>
      </c>
      <c r="BM480" s="210" t="s">
        <v>714</v>
      </c>
    </row>
    <row r="481" s="2" customFormat="1">
      <c r="A481" s="40"/>
      <c r="B481" s="41"/>
      <c r="C481" s="42"/>
      <c r="D481" s="212" t="s">
        <v>118</v>
      </c>
      <c r="E481" s="42"/>
      <c r="F481" s="213" t="s">
        <v>715</v>
      </c>
      <c r="G481" s="42"/>
      <c r="H481" s="42"/>
      <c r="I481" s="214"/>
      <c r="J481" s="42"/>
      <c r="K481" s="42"/>
      <c r="L481" s="46"/>
      <c r="M481" s="215"/>
      <c r="N481" s="216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118</v>
      </c>
      <c r="AU481" s="19" t="s">
        <v>79</v>
      </c>
    </row>
    <row r="482" s="2" customFormat="1">
      <c r="A482" s="40"/>
      <c r="B482" s="41"/>
      <c r="C482" s="42"/>
      <c r="D482" s="217" t="s">
        <v>120</v>
      </c>
      <c r="E482" s="42"/>
      <c r="F482" s="218" t="s">
        <v>710</v>
      </c>
      <c r="G482" s="42"/>
      <c r="H482" s="42"/>
      <c r="I482" s="214"/>
      <c r="J482" s="42"/>
      <c r="K482" s="42"/>
      <c r="L482" s="46"/>
      <c r="M482" s="215"/>
      <c r="N482" s="216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120</v>
      </c>
      <c r="AU482" s="19" t="s">
        <v>79</v>
      </c>
    </row>
    <row r="483" s="2" customFormat="1" ht="16.5" customHeight="1">
      <c r="A483" s="40"/>
      <c r="B483" s="41"/>
      <c r="C483" s="199" t="s">
        <v>716</v>
      </c>
      <c r="D483" s="199" t="s">
        <v>111</v>
      </c>
      <c r="E483" s="200" t="s">
        <v>717</v>
      </c>
      <c r="F483" s="201" t="s">
        <v>718</v>
      </c>
      <c r="G483" s="202" t="s">
        <v>186</v>
      </c>
      <c r="H483" s="203">
        <v>615.60000000000002</v>
      </c>
      <c r="I483" s="204"/>
      <c r="J483" s="205">
        <f>ROUND(I483*H483,2)</f>
        <v>0</v>
      </c>
      <c r="K483" s="201" t="s">
        <v>115</v>
      </c>
      <c r="L483" s="46"/>
      <c r="M483" s="206" t="s">
        <v>19</v>
      </c>
      <c r="N483" s="207" t="s">
        <v>43</v>
      </c>
      <c r="O483" s="86"/>
      <c r="P483" s="208">
        <f>O483*H483</f>
        <v>0</v>
      </c>
      <c r="Q483" s="208">
        <v>0</v>
      </c>
      <c r="R483" s="208">
        <f>Q483*H483</f>
        <v>0</v>
      </c>
      <c r="S483" s="208">
        <v>0</v>
      </c>
      <c r="T483" s="209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0" t="s">
        <v>116</v>
      </c>
      <c r="AT483" s="210" t="s">
        <v>111</v>
      </c>
      <c r="AU483" s="210" t="s">
        <v>79</v>
      </c>
      <c r="AY483" s="19" t="s">
        <v>109</v>
      </c>
      <c r="BE483" s="211">
        <f>IF(N483="základní",J483,0)</f>
        <v>0</v>
      </c>
      <c r="BF483" s="211">
        <f>IF(N483="snížená",J483,0)</f>
        <v>0</v>
      </c>
      <c r="BG483" s="211">
        <f>IF(N483="zákl. přenesená",J483,0)</f>
        <v>0</v>
      </c>
      <c r="BH483" s="211">
        <f>IF(N483="sníž. přenesená",J483,0)</f>
        <v>0</v>
      </c>
      <c r="BI483" s="211">
        <f>IF(N483="nulová",J483,0)</f>
        <v>0</v>
      </c>
      <c r="BJ483" s="19" t="s">
        <v>77</v>
      </c>
      <c r="BK483" s="211">
        <f>ROUND(I483*H483,2)</f>
        <v>0</v>
      </c>
      <c r="BL483" s="19" t="s">
        <v>116</v>
      </c>
      <c r="BM483" s="210" t="s">
        <v>719</v>
      </c>
    </row>
    <row r="484" s="2" customFormat="1">
      <c r="A484" s="40"/>
      <c r="B484" s="41"/>
      <c r="C484" s="42"/>
      <c r="D484" s="212" t="s">
        <v>118</v>
      </c>
      <c r="E484" s="42"/>
      <c r="F484" s="213" t="s">
        <v>720</v>
      </c>
      <c r="G484" s="42"/>
      <c r="H484" s="42"/>
      <c r="I484" s="214"/>
      <c r="J484" s="42"/>
      <c r="K484" s="42"/>
      <c r="L484" s="46"/>
      <c r="M484" s="215"/>
      <c r="N484" s="216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118</v>
      </c>
      <c r="AU484" s="19" t="s">
        <v>79</v>
      </c>
    </row>
    <row r="485" s="2" customFormat="1">
      <c r="A485" s="40"/>
      <c r="B485" s="41"/>
      <c r="C485" s="42"/>
      <c r="D485" s="217" t="s">
        <v>120</v>
      </c>
      <c r="E485" s="42"/>
      <c r="F485" s="218" t="s">
        <v>721</v>
      </c>
      <c r="G485" s="42"/>
      <c r="H485" s="42"/>
      <c r="I485" s="214"/>
      <c r="J485" s="42"/>
      <c r="K485" s="42"/>
      <c r="L485" s="46"/>
      <c r="M485" s="215"/>
      <c r="N485" s="216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120</v>
      </c>
      <c r="AU485" s="19" t="s">
        <v>79</v>
      </c>
    </row>
    <row r="486" s="13" customFormat="1">
      <c r="A486" s="13"/>
      <c r="B486" s="219"/>
      <c r="C486" s="220"/>
      <c r="D486" s="217" t="s">
        <v>124</v>
      </c>
      <c r="E486" s="221" t="s">
        <v>19</v>
      </c>
      <c r="F486" s="222" t="s">
        <v>722</v>
      </c>
      <c r="G486" s="220"/>
      <c r="H486" s="223">
        <v>96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29" t="s">
        <v>124</v>
      </c>
      <c r="AU486" s="229" t="s">
        <v>79</v>
      </c>
      <c r="AV486" s="13" t="s">
        <v>79</v>
      </c>
      <c r="AW486" s="13" t="s">
        <v>33</v>
      </c>
      <c r="AX486" s="13" t="s">
        <v>72</v>
      </c>
      <c r="AY486" s="229" t="s">
        <v>109</v>
      </c>
    </row>
    <row r="487" s="13" customFormat="1">
      <c r="A487" s="13"/>
      <c r="B487" s="219"/>
      <c r="C487" s="220"/>
      <c r="D487" s="217" t="s">
        <v>124</v>
      </c>
      <c r="E487" s="221" t="s">
        <v>19</v>
      </c>
      <c r="F487" s="222" t="s">
        <v>723</v>
      </c>
      <c r="G487" s="220"/>
      <c r="H487" s="223">
        <v>202</v>
      </c>
      <c r="I487" s="224"/>
      <c r="J487" s="220"/>
      <c r="K487" s="220"/>
      <c r="L487" s="225"/>
      <c r="M487" s="226"/>
      <c r="N487" s="227"/>
      <c r="O487" s="227"/>
      <c r="P487" s="227"/>
      <c r="Q487" s="227"/>
      <c r="R487" s="227"/>
      <c r="S487" s="227"/>
      <c r="T487" s="22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29" t="s">
        <v>124</v>
      </c>
      <c r="AU487" s="229" t="s">
        <v>79</v>
      </c>
      <c r="AV487" s="13" t="s">
        <v>79</v>
      </c>
      <c r="AW487" s="13" t="s">
        <v>33</v>
      </c>
      <c r="AX487" s="13" t="s">
        <v>72</v>
      </c>
      <c r="AY487" s="229" t="s">
        <v>109</v>
      </c>
    </row>
    <row r="488" s="13" customFormat="1">
      <c r="A488" s="13"/>
      <c r="B488" s="219"/>
      <c r="C488" s="220"/>
      <c r="D488" s="217" t="s">
        <v>124</v>
      </c>
      <c r="E488" s="221" t="s">
        <v>19</v>
      </c>
      <c r="F488" s="222" t="s">
        <v>724</v>
      </c>
      <c r="G488" s="220"/>
      <c r="H488" s="223">
        <v>19.600000000000001</v>
      </c>
      <c r="I488" s="224"/>
      <c r="J488" s="220"/>
      <c r="K488" s="220"/>
      <c r="L488" s="225"/>
      <c r="M488" s="226"/>
      <c r="N488" s="227"/>
      <c r="O488" s="227"/>
      <c r="P488" s="227"/>
      <c r="Q488" s="227"/>
      <c r="R488" s="227"/>
      <c r="S488" s="227"/>
      <c r="T488" s="22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29" t="s">
        <v>124</v>
      </c>
      <c r="AU488" s="229" t="s">
        <v>79</v>
      </c>
      <c r="AV488" s="13" t="s">
        <v>79</v>
      </c>
      <c r="AW488" s="13" t="s">
        <v>33</v>
      </c>
      <c r="AX488" s="13" t="s">
        <v>72</v>
      </c>
      <c r="AY488" s="229" t="s">
        <v>109</v>
      </c>
    </row>
    <row r="489" s="15" customFormat="1">
      <c r="A489" s="15"/>
      <c r="B489" s="241"/>
      <c r="C489" s="242"/>
      <c r="D489" s="217" t="s">
        <v>124</v>
      </c>
      <c r="E489" s="243" t="s">
        <v>19</v>
      </c>
      <c r="F489" s="244" t="s">
        <v>725</v>
      </c>
      <c r="G489" s="242"/>
      <c r="H489" s="245">
        <v>317.60000000000002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1" t="s">
        <v>124</v>
      </c>
      <c r="AU489" s="251" t="s">
        <v>79</v>
      </c>
      <c r="AV489" s="15" t="s">
        <v>132</v>
      </c>
      <c r="AW489" s="15" t="s">
        <v>33</v>
      </c>
      <c r="AX489" s="15" t="s">
        <v>72</v>
      </c>
      <c r="AY489" s="251" t="s">
        <v>109</v>
      </c>
    </row>
    <row r="490" s="13" customFormat="1">
      <c r="A490" s="13"/>
      <c r="B490" s="219"/>
      <c r="C490" s="220"/>
      <c r="D490" s="217" t="s">
        <v>124</v>
      </c>
      <c r="E490" s="221" t="s">
        <v>19</v>
      </c>
      <c r="F490" s="222" t="s">
        <v>722</v>
      </c>
      <c r="G490" s="220"/>
      <c r="H490" s="223">
        <v>96</v>
      </c>
      <c r="I490" s="224"/>
      <c r="J490" s="220"/>
      <c r="K490" s="220"/>
      <c r="L490" s="225"/>
      <c r="M490" s="226"/>
      <c r="N490" s="227"/>
      <c r="O490" s="227"/>
      <c r="P490" s="227"/>
      <c r="Q490" s="227"/>
      <c r="R490" s="227"/>
      <c r="S490" s="227"/>
      <c r="T490" s="22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29" t="s">
        <v>124</v>
      </c>
      <c r="AU490" s="229" t="s">
        <v>79</v>
      </c>
      <c r="AV490" s="13" t="s">
        <v>79</v>
      </c>
      <c r="AW490" s="13" t="s">
        <v>33</v>
      </c>
      <c r="AX490" s="13" t="s">
        <v>72</v>
      </c>
      <c r="AY490" s="229" t="s">
        <v>109</v>
      </c>
    </row>
    <row r="491" s="13" customFormat="1">
      <c r="A491" s="13"/>
      <c r="B491" s="219"/>
      <c r="C491" s="220"/>
      <c r="D491" s="217" t="s">
        <v>124</v>
      </c>
      <c r="E491" s="221" t="s">
        <v>19</v>
      </c>
      <c r="F491" s="222" t="s">
        <v>723</v>
      </c>
      <c r="G491" s="220"/>
      <c r="H491" s="223">
        <v>202</v>
      </c>
      <c r="I491" s="224"/>
      <c r="J491" s="220"/>
      <c r="K491" s="220"/>
      <c r="L491" s="225"/>
      <c r="M491" s="226"/>
      <c r="N491" s="227"/>
      <c r="O491" s="227"/>
      <c r="P491" s="227"/>
      <c r="Q491" s="227"/>
      <c r="R491" s="227"/>
      <c r="S491" s="227"/>
      <c r="T491" s="22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29" t="s">
        <v>124</v>
      </c>
      <c r="AU491" s="229" t="s">
        <v>79</v>
      </c>
      <c r="AV491" s="13" t="s">
        <v>79</v>
      </c>
      <c r="AW491" s="13" t="s">
        <v>33</v>
      </c>
      <c r="AX491" s="13" t="s">
        <v>72</v>
      </c>
      <c r="AY491" s="229" t="s">
        <v>109</v>
      </c>
    </row>
    <row r="492" s="15" customFormat="1">
      <c r="A492" s="15"/>
      <c r="B492" s="241"/>
      <c r="C492" s="242"/>
      <c r="D492" s="217" t="s">
        <v>124</v>
      </c>
      <c r="E492" s="243" t="s">
        <v>19</v>
      </c>
      <c r="F492" s="244" t="s">
        <v>726</v>
      </c>
      <c r="G492" s="242"/>
      <c r="H492" s="245">
        <v>298</v>
      </c>
      <c r="I492" s="246"/>
      <c r="J492" s="242"/>
      <c r="K492" s="242"/>
      <c r="L492" s="247"/>
      <c r="M492" s="248"/>
      <c r="N492" s="249"/>
      <c r="O492" s="249"/>
      <c r="P492" s="249"/>
      <c r="Q492" s="249"/>
      <c r="R492" s="249"/>
      <c r="S492" s="249"/>
      <c r="T492" s="250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1" t="s">
        <v>124</v>
      </c>
      <c r="AU492" s="251" t="s">
        <v>79</v>
      </c>
      <c r="AV492" s="15" t="s">
        <v>132</v>
      </c>
      <c r="AW492" s="15" t="s">
        <v>33</v>
      </c>
      <c r="AX492" s="15" t="s">
        <v>72</v>
      </c>
      <c r="AY492" s="251" t="s">
        <v>109</v>
      </c>
    </row>
    <row r="493" s="14" customFormat="1">
      <c r="A493" s="14"/>
      <c r="B493" s="230"/>
      <c r="C493" s="231"/>
      <c r="D493" s="217" t="s">
        <v>124</v>
      </c>
      <c r="E493" s="232" t="s">
        <v>19</v>
      </c>
      <c r="F493" s="233" t="s">
        <v>126</v>
      </c>
      <c r="G493" s="231"/>
      <c r="H493" s="234">
        <v>615.60000000000002</v>
      </c>
      <c r="I493" s="235"/>
      <c r="J493" s="231"/>
      <c r="K493" s="231"/>
      <c r="L493" s="236"/>
      <c r="M493" s="237"/>
      <c r="N493" s="238"/>
      <c r="O493" s="238"/>
      <c r="P493" s="238"/>
      <c r="Q493" s="238"/>
      <c r="R493" s="238"/>
      <c r="S493" s="238"/>
      <c r="T493" s="23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0" t="s">
        <v>124</v>
      </c>
      <c r="AU493" s="240" t="s">
        <v>79</v>
      </c>
      <c r="AV493" s="14" t="s">
        <v>116</v>
      </c>
      <c r="AW493" s="14" t="s">
        <v>33</v>
      </c>
      <c r="AX493" s="14" t="s">
        <v>77</v>
      </c>
      <c r="AY493" s="240" t="s">
        <v>109</v>
      </c>
    </row>
    <row r="494" s="2" customFormat="1" ht="16.5" customHeight="1">
      <c r="A494" s="40"/>
      <c r="B494" s="41"/>
      <c r="C494" s="199" t="s">
        <v>727</v>
      </c>
      <c r="D494" s="199" t="s">
        <v>111</v>
      </c>
      <c r="E494" s="200" t="s">
        <v>728</v>
      </c>
      <c r="F494" s="201" t="s">
        <v>729</v>
      </c>
      <c r="G494" s="202" t="s">
        <v>186</v>
      </c>
      <c r="H494" s="203">
        <v>25.399999999999999</v>
      </c>
      <c r="I494" s="204"/>
      <c r="J494" s="205">
        <f>ROUND(I494*H494,2)</f>
        <v>0</v>
      </c>
      <c r="K494" s="201" t="s">
        <v>115</v>
      </c>
      <c r="L494" s="46"/>
      <c r="M494" s="206" t="s">
        <v>19</v>
      </c>
      <c r="N494" s="207" t="s">
        <v>43</v>
      </c>
      <c r="O494" s="86"/>
      <c r="P494" s="208">
        <f>O494*H494</f>
        <v>0</v>
      </c>
      <c r="Q494" s="208">
        <v>3.0000000000000001E-05</v>
      </c>
      <c r="R494" s="208">
        <f>Q494*H494</f>
        <v>0.00076199999999999998</v>
      </c>
      <c r="S494" s="208">
        <v>0</v>
      </c>
      <c r="T494" s="209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0" t="s">
        <v>116</v>
      </c>
      <c r="AT494" s="210" t="s">
        <v>111</v>
      </c>
      <c r="AU494" s="210" t="s">
        <v>79</v>
      </c>
      <c r="AY494" s="19" t="s">
        <v>109</v>
      </c>
      <c r="BE494" s="211">
        <f>IF(N494="základní",J494,0)</f>
        <v>0</v>
      </c>
      <c r="BF494" s="211">
        <f>IF(N494="snížená",J494,0)</f>
        <v>0</v>
      </c>
      <c r="BG494" s="211">
        <f>IF(N494="zákl. přenesená",J494,0)</f>
        <v>0</v>
      </c>
      <c r="BH494" s="211">
        <f>IF(N494="sníž. přenesená",J494,0)</f>
        <v>0</v>
      </c>
      <c r="BI494" s="211">
        <f>IF(N494="nulová",J494,0)</f>
        <v>0</v>
      </c>
      <c r="BJ494" s="19" t="s">
        <v>77</v>
      </c>
      <c r="BK494" s="211">
        <f>ROUND(I494*H494,2)</f>
        <v>0</v>
      </c>
      <c r="BL494" s="19" t="s">
        <v>116</v>
      </c>
      <c r="BM494" s="210" t="s">
        <v>730</v>
      </c>
    </row>
    <row r="495" s="2" customFormat="1">
      <c r="A495" s="40"/>
      <c r="B495" s="41"/>
      <c r="C495" s="42"/>
      <c r="D495" s="212" t="s">
        <v>118</v>
      </c>
      <c r="E495" s="42"/>
      <c r="F495" s="213" t="s">
        <v>731</v>
      </c>
      <c r="G495" s="42"/>
      <c r="H495" s="42"/>
      <c r="I495" s="214"/>
      <c r="J495" s="42"/>
      <c r="K495" s="42"/>
      <c r="L495" s="46"/>
      <c r="M495" s="215"/>
      <c r="N495" s="216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118</v>
      </c>
      <c r="AU495" s="19" t="s">
        <v>79</v>
      </c>
    </row>
    <row r="496" s="2" customFormat="1">
      <c r="A496" s="40"/>
      <c r="B496" s="41"/>
      <c r="C496" s="42"/>
      <c r="D496" s="217" t="s">
        <v>120</v>
      </c>
      <c r="E496" s="42"/>
      <c r="F496" s="218" t="s">
        <v>721</v>
      </c>
      <c r="G496" s="42"/>
      <c r="H496" s="42"/>
      <c r="I496" s="214"/>
      <c r="J496" s="42"/>
      <c r="K496" s="42"/>
      <c r="L496" s="46"/>
      <c r="M496" s="215"/>
      <c r="N496" s="216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120</v>
      </c>
      <c r="AU496" s="19" t="s">
        <v>79</v>
      </c>
    </row>
    <row r="497" s="13" customFormat="1">
      <c r="A497" s="13"/>
      <c r="B497" s="219"/>
      <c r="C497" s="220"/>
      <c r="D497" s="217" t="s">
        <v>124</v>
      </c>
      <c r="E497" s="221" t="s">
        <v>19</v>
      </c>
      <c r="F497" s="222" t="s">
        <v>732</v>
      </c>
      <c r="G497" s="220"/>
      <c r="H497" s="223">
        <v>25.399999999999999</v>
      </c>
      <c r="I497" s="224"/>
      <c r="J497" s="220"/>
      <c r="K497" s="220"/>
      <c r="L497" s="225"/>
      <c r="M497" s="226"/>
      <c r="N497" s="227"/>
      <c r="O497" s="227"/>
      <c r="P497" s="227"/>
      <c r="Q497" s="227"/>
      <c r="R497" s="227"/>
      <c r="S497" s="227"/>
      <c r="T497" s="22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29" t="s">
        <v>124</v>
      </c>
      <c r="AU497" s="229" t="s">
        <v>79</v>
      </c>
      <c r="AV497" s="13" t="s">
        <v>79</v>
      </c>
      <c r="AW497" s="13" t="s">
        <v>33</v>
      </c>
      <c r="AX497" s="13" t="s">
        <v>77</v>
      </c>
      <c r="AY497" s="229" t="s">
        <v>109</v>
      </c>
    </row>
    <row r="498" s="2" customFormat="1" ht="16.5" customHeight="1">
      <c r="A498" s="40"/>
      <c r="B498" s="41"/>
      <c r="C498" s="199" t="s">
        <v>733</v>
      </c>
      <c r="D498" s="199" t="s">
        <v>111</v>
      </c>
      <c r="E498" s="200" t="s">
        <v>734</v>
      </c>
      <c r="F498" s="201" t="s">
        <v>735</v>
      </c>
      <c r="G498" s="202" t="s">
        <v>114</v>
      </c>
      <c r="H498" s="203">
        <v>9.6500000000000004</v>
      </c>
      <c r="I498" s="204"/>
      <c r="J498" s="205">
        <f>ROUND(I498*H498,2)</f>
        <v>0</v>
      </c>
      <c r="K498" s="201" t="s">
        <v>115</v>
      </c>
      <c r="L498" s="46"/>
      <c r="M498" s="206" t="s">
        <v>19</v>
      </c>
      <c r="N498" s="207" t="s">
        <v>43</v>
      </c>
      <c r="O498" s="86"/>
      <c r="P498" s="208">
        <f>O498*H498</f>
        <v>0</v>
      </c>
      <c r="Q498" s="208">
        <v>0</v>
      </c>
      <c r="R498" s="208">
        <f>Q498*H498</f>
        <v>0</v>
      </c>
      <c r="S498" s="208">
        <v>0</v>
      </c>
      <c r="T498" s="209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0" t="s">
        <v>116</v>
      </c>
      <c r="AT498" s="210" t="s">
        <v>111</v>
      </c>
      <c r="AU498" s="210" t="s">
        <v>79</v>
      </c>
      <c r="AY498" s="19" t="s">
        <v>109</v>
      </c>
      <c r="BE498" s="211">
        <f>IF(N498="základní",J498,0)</f>
        <v>0</v>
      </c>
      <c r="BF498" s="211">
        <f>IF(N498="snížená",J498,0)</f>
        <v>0</v>
      </c>
      <c r="BG498" s="211">
        <f>IF(N498="zákl. přenesená",J498,0)</f>
        <v>0</v>
      </c>
      <c r="BH498" s="211">
        <f>IF(N498="sníž. přenesená",J498,0)</f>
        <v>0</v>
      </c>
      <c r="BI498" s="211">
        <f>IF(N498="nulová",J498,0)</f>
        <v>0</v>
      </c>
      <c r="BJ498" s="19" t="s">
        <v>77</v>
      </c>
      <c r="BK498" s="211">
        <f>ROUND(I498*H498,2)</f>
        <v>0</v>
      </c>
      <c r="BL498" s="19" t="s">
        <v>116</v>
      </c>
      <c r="BM498" s="210" t="s">
        <v>736</v>
      </c>
    </row>
    <row r="499" s="2" customFormat="1">
      <c r="A499" s="40"/>
      <c r="B499" s="41"/>
      <c r="C499" s="42"/>
      <c r="D499" s="212" t="s">
        <v>118</v>
      </c>
      <c r="E499" s="42"/>
      <c r="F499" s="213" t="s">
        <v>737</v>
      </c>
      <c r="G499" s="42"/>
      <c r="H499" s="42"/>
      <c r="I499" s="214"/>
      <c r="J499" s="42"/>
      <c r="K499" s="42"/>
      <c r="L499" s="46"/>
      <c r="M499" s="215"/>
      <c r="N499" s="216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118</v>
      </c>
      <c r="AU499" s="19" t="s">
        <v>79</v>
      </c>
    </row>
    <row r="500" s="2" customFormat="1">
      <c r="A500" s="40"/>
      <c r="B500" s="41"/>
      <c r="C500" s="42"/>
      <c r="D500" s="217" t="s">
        <v>120</v>
      </c>
      <c r="E500" s="42"/>
      <c r="F500" s="218" t="s">
        <v>738</v>
      </c>
      <c r="G500" s="42"/>
      <c r="H500" s="42"/>
      <c r="I500" s="214"/>
      <c r="J500" s="42"/>
      <c r="K500" s="42"/>
      <c r="L500" s="46"/>
      <c r="M500" s="215"/>
      <c r="N500" s="216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120</v>
      </c>
      <c r="AU500" s="19" t="s">
        <v>79</v>
      </c>
    </row>
    <row r="501" s="2" customFormat="1">
      <c r="A501" s="40"/>
      <c r="B501" s="41"/>
      <c r="C501" s="42"/>
      <c r="D501" s="217" t="s">
        <v>122</v>
      </c>
      <c r="E501" s="42"/>
      <c r="F501" s="218" t="s">
        <v>739</v>
      </c>
      <c r="G501" s="42"/>
      <c r="H501" s="42"/>
      <c r="I501" s="214"/>
      <c r="J501" s="42"/>
      <c r="K501" s="42"/>
      <c r="L501" s="46"/>
      <c r="M501" s="215"/>
      <c r="N501" s="216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122</v>
      </c>
      <c r="AU501" s="19" t="s">
        <v>79</v>
      </c>
    </row>
    <row r="502" s="2" customFormat="1" ht="37.8" customHeight="1">
      <c r="A502" s="40"/>
      <c r="B502" s="41"/>
      <c r="C502" s="199" t="s">
        <v>740</v>
      </c>
      <c r="D502" s="199" t="s">
        <v>111</v>
      </c>
      <c r="E502" s="200" t="s">
        <v>741</v>
      </c>
      <c r="F502" s="201" t="s">
        <v>742</v>
      </c>
      <c r="G502" s="202" t="s">
        <v>186</v>
      </c>
      <c r="H502" s="203">
        <v>74</v>
      </c>
      <c r="I502" s="204"/>
      <c r="J502" s="205">
        <f>ROUND(I502*H502,2)</f>
        <v>0</v>
      </c>
      <c r="K502" s="201" t="s">
        <v>115</v>
      </c>
      <c r="L502" s="46"/>
      <c r="M502" s="206" t="s">
        <v>19</v>
      </c>
      <c r="N502" s="207" t="s">
        <v>43</v>
      </c>
      <c r="O502" s="86"/>
      <c r="P502" s="208">
        <f>O502*H502</f>
        <v>0</v>
      </c>
      <c r="Q502" s="208">
        <v>0</v>
      </c>
      <c r="R502" s="208">
        <f>Q502*H502</f>
        <v>0</v>
      </c>
      <c r="S502" s="208">
        <v>0</v>
      </c>
      <c r="T502" s="209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0" t="s">
        <v>116</v>
      </c>
      <c r="AT502" s="210" t="s">
        <v>111</v>
      </c>
      <c r="AU502" s="210" t="s">
        <v>79</v>
      </c>
      <c r="AY502" s="19" t="s">
        <v>109</v>
      </c>
      <c r="BE502" s="211">
        <f>IF(N502="základní",J502,0)</f>
        <v>0</v>
      </c>
      <c r="BF502" s="211">
        <f>IF(N502="snížená",J502,0)</f>
        <v>0</v>
      </c>
      <c r="BG502" s="211">
        <f>IF(N502="zákl. přenesená",J502,0)</f>
        <v>0</v>
      </c>
      <c r="BH502" s="211">
        <f>IF(N502="sníž. přenesená",J502,0)</f>
        <v>0</v>
      </c>
      <c r="BI502" s="211">
        <f>IF(N502="nulová",J502,0)</f>
        <v>0</v>
      </c>
      <c r="BJ502" s="19" t="s">
        <v>77</v>
      </c>
      <c r="BK502" s="211">
        <f>ROUND(I502*H502,2)</f>
        <v>0</v>
      </c>
      <c r="BL502" s="19" t="s">
        <v>116</v>
      </c>
      <c r="BM502" s="210" t="s">
        <v>743</v>
      </c>
    </row>
    <row r="503" s="2" customFormat="1">
      <c r="A503" s="40"/>
      <c r="B503" s="41"/>
      <c r="C503" s="42"/>
      <c r="D503" s="212" t="s">
        <v>118</v>
      </c>
      <c r="E503" s="42"/>
      <c r="F503" s="213" t="s">
        <v>744</v>
      </c>
      <c r="G503" s="42"/>
      <c r="H503" s="42"/>
      <c r="I503" s="214"/>
      <c r="J503" s="42"/>
      <c r="K503" s="42"/>
      <c r="L503" s="46"/>
      <c r="M503" s="215"/>
      <c r="N503" s="216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118</v>
      </c>
      <c r="AU503" s="19" t="s">
        <v>79</v>
      </c>
    </row>
    <row r="504" s="2" customFormat="1">
      <c r="A504" s="40"/>
      <c r="B504" s="41"/>
      <c r="C504" s="42"/>
      <c r="D504" s="217" t="s">
        <v>120</v>
      </c>
      <c r="E504" s="42"/>
      <c r="F504" s="218" t="s">
        <v>745</v>
      </c>
      <c r="G504" s="42"/>
      <c r="H504" s="42"/>
      <c r="I504" s="214"/>
      <c r="J504" s="42"/>
      <c r="K504" s="42"/>
      <c r="L504" s="46"/>
      <c r="M504" s="215"/>
      <c r="N504" s="216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120</v>
      </c>
      <c r="AU504" s="19" t="s">
        <v>79</v>
      </c>
    </row>
    <row r="505" s="2" customFormat="1" ht="37.8" customHeight="1">
      <c r="A505" s="40"/>
      <c r="B505" s="41"/>
      <c r="C505" s="199" t="s">
        <v>746</v>
      </c>
      <c r="D505" s="199" t="s">
        <v>111</v>
      </c>
      <c r="E505" s="200" t="s">
        <v>747</v>
      </c>
      <c r="F505" s="201" t="s">
        <v>748</v>
      </c>
      <c r="G505" s="202" t="s">
        <v>114</v>
      </c>
      <c r="H505" s="203">
        <v>20.550000000000001</v>
      </c>
      <c r="I505" s="204"/>
      <c r="J505" s="205">
        <f>ROUND(I505*H505,2)</f>
        <v>0</v>
      </c>
      <c r="K505" s="201" t="s">
        <v>115</v>
      </c>
      <c r="L505" s="46"/>
      <c r="M505" s="206" t="s">
        <v>19</v>
      </c>
      <c r="N505" s="207" t="s">
        <v>43</v>
      </c>
      <c r="O505" s="86"/>
      <c r="P505" s="208">
        <f>O505*H505</f>
        <v>0</v>
      </c>
      <c r="Q505" s="208">
        <v>0</v>
      </c>
      <c r="R505" s="208">
        <f>Q505*H505</f>
        <v>0</v>
      </c>
      <c r="S505" s="208">
        <v>0</v>
      </c>
      <c r="T505" s="209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0" t="s">
        <v>116</v>
      </c>
      <c r="AT505" s="210" t="s">
        <v>111</v>
      </c>
      <c r="AU505" s="210" t="s">
        <v>79</v>
      </c>
      <c r="AY505" s="19" t="s">
        <v>109</v>
      </c>
      <c r="BE505" s="211">
        <f>IF(N505="základní",J505,0)</f>
        <v>0</v>
      </c>
      <c r="BF505" s="211">
        <f>IF(N505="snížená",J505,0)</f>
        <v>0</v>
      </c>
      <c r="BG505" s="211">
        <f>IF(N505="zákl. přenesená",J505,0)</f>
        <v>0</v>
      </c>
      <c r="BH505" s="211">
        <f>IF(N505="sníž. přenesená",J505,0)</f>
        <v>0</v>
      </c>
      <c r="BI505" s="211">
        <f>IF(N505="nulová",J505,0)</f>
        <v>0</v>
      </c>
      <c r="BJ505" s="19" t="s">
        <v>77</v>
      </c>
      <c r="BK505" s="211">
        <f>ROUND(I505*H505,2)</f>
        <v>0</v>
      </c>
      <c r="BL505" s="19" t="s">
        <v>116</v>
      </c>
      <c r="BM505" s="210" t="s">
        <v>749</v>
      </c>
    </row>
    <row r="506" s="2" customFormat="1">
      <c r="A506" s="40"/>
      <c r="B506" s="41"/>
      <c r="C506" s="42"/>
      <c r="D506" s="212" t="s">
        <v>118</v>
      </c>
      <c r="E506" s="42"/>
      <c r="F506" s="213" t="s">
        <v>750</v>
      </c>
      <c r="G506" s="42"/>
      <c r="H506" s="42"/>
      <c r="I506" s="214"/>
      <c r="J506" s="42"/>
      <c r="K506" s="42"/>
      <c r="L506" s="46"/>
      <c r="M506" s="215"/>
      <c r="N506" s="216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118</v>
      </c>
      <c r="AU506" s="19" t="s">
        <v>79</v>
      </c>
    </row>
    <row r="507" s="2" customFormat="1">
      <c r="A507" s="40"/>
      <c r="B507" s="41"/>
      <c r="C507" s="42"/>
      <c r="D507" s="217" t="s">
        <v>120</v>
      </c>
      <c r="E507" s="42"/>
      <c r="F507" s="218" t="s">
        <v>745</v>
      </c>
      <c r="G507" s="42"/>
      <c r="H507" s="42"/>
      <c r="I507" s="214"/>
      <c r="J507" s="42"/>
      <c r="K507" s="42"/>
      <c r="L507" s="46"/>
      <c r="M507" s="215"/>
      <c r="N507" s="216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120</v>
      </c>
      <c r="AU507" s="19" t="s">
        <v>79</v>
      </c>
    </row>
    <row r="508" s="2" customFormat="1" ht="33" customHeight="1">
      <c r="A508" s="40"/>
      <c r="B508" s="41"/>
      <c r="C508" s="199" t="s">
        <v>751</v>
      </c>
      <c r="D508" s="199" t="s">
        <v>111</v>
      </c>
      <c r="E508" s="200" t="s">
        <v>752</v>
      </c>
      <c r="F508" s="201" t="s">
        <v>753</v>
      </c>
      <c r="G508" s="202" t="s">
        <v>114</v>
      </c>
      <c r="H508" s="203">
        <v>7.7000000000000002</v>
      </c>
      <c r="I508" s="204"/>
      <c r="J508" s="205">
        <f>ROUND(I508*H508,2)</f>
        <v>0</v>
      </c>
      <c r="K508" s="201" t="s">
        <v>115</v>
      </c>
      <c r="L508" s="46"/>
      <c r="M508" s="206" t="s">
        <v>19</v>
      </c>
      <c r="N508" s="207" t="s">
        <v>43</v>
      </c>
      <c r="O508" s="86"/>
      <c r="P508" s="208">
        <f>O508*H508</f>
        <v>0</v>
      </c>
      <c r="Q508" s="208">
        <v>0</v>
      </c>
      <c r="R508" s="208">
        <f>Q508*H508</f>
        <v>0</v>
      </c>
      <c r="S508" s="208">
        <v>0</v>
      </c>
      <c r="T508" s="209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0" t="s">
        <v>116</v>
      </c>
      <c r="AT508" s="210" t="s">
        <v>111</v>
      </c>
      <c r="AU508" s="210" t="s">
        <v>79</v>
      </c>
      <c r="AY508" s="19" t="s">
        <v>109</v>
      </c>
      <c r="BE508" s="211">
        <f>IF(N508="základní",J508,0)</f>
        <v>0</v>
      </c>
      <c r="BF508" s="211">
        <f>IF(N508="snížená",J508,0)</f>
        <v>0</v>
      </c>
      <c r="BG508" s="211">
        <f>IF(N508="zákl. přenesená",J508,0)</f>
        <v>0</v>
      </c>
      <c r="BH508" s="211">
        <f>IF(N508="sníž. přenesená",J508,0)</f>
        <v>0</v>
      </c>
      <c r="BI508" s="211">
        <f>IF(N508="nulová",J508,0)</f>
        <v>0</v>
      </c>
      <c r="BJ508" s="19" t="s">
        <v>77</v>
      </c>
      <c r="BK508" s="211">
        <f>ROUND(I508*H508,2)</f>
        <v>0</v>
      </c>
      <c r="BL508" s="19" t="s">
        <v>116</v>
      </c>
      <c r="BM508" s="210" t="s">
        <v>754</v>
      </c>
    </row>
    <row r="509" s="2" customFormat="1">
      <c r="A509" s="40"/>
      <c r="B509" s="41"/>
      <c r="C509" s="42"/>
      <c r="D509" s="212" t="s">
        <v>118</v>
      </c>
      <c r="E509" s="42"/>
      <c r="F509" s="213" t="s">
        <v>755</v>
      </c>
      <c r="G509" s="42"/>
      <c r="H509" s="42"/>
      <c r="I509" s="214"/>
      <c r="J509" s="42"/>
      <c r="K509" s="42"/>
      <c r="L509" s="46"/>
      <c r="M509" s="215"/>
      <c r="N509" s="216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118</v>
      </c>
      <c r="AU509" s="19" t="s">
        <v>79</v>
      </c>
    </row>
    <row r="510" s="2" customFormat="1">
      <c r="A510" s="40"/>
      <c r="B510" s="41"/>
      <c r="C510" s="42"/>
      <c r="D510" s="217" t="s">
        <v>120</v>
      </c>
      <c r="E510" s="42"/>
      <c r="F510" s="218" t="s">
        <v>745</v>
      </c>
      <c r="G510" s="42"/>
      <c r="H510" s="42"/>
      <c r="I510" s="214"/>
      <c r="J510" s="42"/>
      <c r="K510" s="42"/>
      <c r="L510" s="46"/>
      <c r="M510" s="215"/>
      <c r="N510" s="216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120</v>
      </c>
      <c r="AU510" s="19" t="s">
        <v>79</v>
      </c>
    </row>
    <row r="511" s="12" customFormat="1" ht="22.8" customHeight="1">
      <c r="A511" s="12"/>
      <c r="B511" s="183"/>
      <c r="C511" s="184"/>
      <c r="D511" s="185" t="s">
        <v>71</v>
      </c>
      <c r="E511" s="197" t="s">
        <v>756</v>
      </c>
      <c r="F511" s="197" t="s">
        <v>757</v>
      </c>
      <c r="G511" s="184"/>
      <c r="H511" s="184"/>
      <c r="I511" s="187"/>
      <c r="J511" s="198">
        <f>BK511</f>
        <v>0</v>
      </c>
      <c r="K511" s="184"/>
      <c r="L511" s="189"/>
      <c r="M511" s="190"/>
      <c r="N511" s="191"/>
      <c r="O511" s="191"/>
      <c r="P511" s="192">
        <f>SUM(P512:P529)</f>
        <v>0</v>
      </c>
      <c r="Q511" s="191"/>
      <c r="R511" s="192">
        <f>SUM(R512:R529)</f>
        <v>0</v>
      </c>
      <c r="S511" s="191"/>
      <c r="T511" s="193">
        <f>SUM(T512:T529)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194" t="s">
        <v>77</v>
      </c>
      <c r="AT511" s="195" t="s">
        <v>71</v>
      </c>
      <c r="AU511" s="195" t="s">
        <v>77</v>
      </c>
      <c r="AY511" s="194" t="s">
        <v>109</v>
      </c>
      <c r="BK511" s="196">
        <f>SUM(BK512:BK529)</f>
        <v>0</v>
      </c>
    </row>
    <row r="512" s="2" customFormat="1" ht="24.15" customHeight="1">
      <c r="A512" s="40"/>
      <c r="B512" s="41"/>
      <c r="C512" s="199" t="s">
        <v>758</v>
      </c>
      <c r="D512" s="199" t="s">
        <v>111</v>
      </c>
      <c r="E512" s="200" t="s">
        <v>759</v>
      </c>
      <c r="F512" s="201" t="s">
        <v>760</v>
      </c>
      <c r="G512" s="202" t="s">
        <v>334</v>
      </c>
      <c r="H512" s="203">
        <v>220.743</v>
      </c>
      <c r="I512" s="204"/>
      <c r="J512" s="205">
        <f>ROUND(I512*H512,2)</f>
        <v>0</v>
      </c>
      <c r="K512" s="201" t="s">
        <v>115</v>
      </c>
      <c r="L512" s="46"/>
      <c r="M512" s="206" t="s">
        <v>19</v>
      </c>
      <c r="N512" s="207" t="s">
        <v>43</v>
      </c>
      <c r="O512" s="86"/>
      <c r="P512" s="208">
        <f>O512*H512</f>
        <v>0</v>
      </c>
      <c r="Q512" s="208">
        <v>0</v>
      </c>
      <c r="R512" s="208">
        <f>Q512*H512</f>
        <v>0</v>
      </c>
      <c r="S512" s="208">
        <v>0</v>
      </c>
      <c r="T512" s="209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0" t="s">
        <v>116</v>
      </c>
      <c r="AT512" s="210" t="s">
        <v>111</v>
      </c>
      <c r="AU512" s="210" t="s">
        <v>79</v>
      </c>
      <c r="AY512" s="19" t="s">
        <v>109</v>
      </c>
      <c r="BE512" s="211">
        <f>IF(N512="základní",J512,0)</f>
        <v>0</v>
      </c>
      <c r="BF512" s="211">
        <f>IF(N512="snížená",J512,0)</f>
        <v>0</v>
      </c>
      <c r="BG512" s="211">
        <f>IF(N512="zákl. přenesená",J512,0)</f>
        <v>0</v>
      </c>
      <c r="BH512" s="211">
        <f>IF(N512="sníž. přenesená",J512,0)</f>
        <v>0</v>
      </c>
      <c r="BI512" s="211">
        <f>IF(N512="nulová",J512,0)</f>
        <v>0</v>
      </c>
      <c r="BJ512" s="19" t="s">
        <v>77</v>
      </c>
      <c r="BK512" s="211">
        <f>ROUND(I512*H512,2)</f>
        <v>0</v>
      </c>
      <c r="BL512" s="19" t="s">
        <v>116</v>
      </c>
      <c r="BM512" s="210" t="s">
        <v>761</v>
      </c>
    </row>
    <row r="513" s="2" customFormat="1">
      <c r="A513" s="40"/>
      <c r="B513" s="41"/>
      <c r="C513" s="42"/>
      <c r="D513" s="212" t="s">
        <v>118</v>
      </c>
      <c r="E513" s="42"/>
      <c r="F513" s="213" t="s">
        <v>762</v>
      </c>
      <c r="G513" s="42"/>
      <c r="H513" s="42"/>
      <c r="I513" s="214"/>
      <c r="J513" s="42"/>
      <c r="K513" s="42"/>
      <c r="L513" s="46"/>
      <c r="M513" s="215"/>
      <c r="N513" s="216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118</v>
      </c>
      <c r="AU513" s="19" t="s">
        <v>79</v>
      </c>
    </row>
    <row r="514" s="2" customFormat="1">
      <c r="A514" s="40"/>
      <c r="B514" s="41"/>
      <c r="C514" s="42"/>
      <c r="D514" s="217" t="s">
        <v>120</v>
      </c>
      <c r="E514" s="42"/>
      <c r="F514" s="218" t="s">
        <v>763</v>
      </c>
      <c r="G514" s="42"/>
      <c r="H514" s="42"/>
      <c r="I514" s="214"/>
      <c r="J514" s="42"/>
      <c r="K514" s="42"/>
      <c r="L514" s="46"/>
      <c r="M514" s="215"/>
      <c r="N514" s="216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120</v>
      </c>
      <c r="AU514" s="19" t="s">
        <v>79</v>
      </c>
    </row>
    <row r="515" s="2" customFormat="1" ht="24.15" customHeight="1">
      <c r="A515" s="40"/>
      <c r="B515" s="41"/>
      <c r="C515" s="199" t="s">
        <v>764</v>
      </c>
      <c r="D515" s="199" t="s">
        <v>111</v>
      </c>
      <c r="E515" s="200" t="s">
        <v>765</v>
      </c>
      <c r="F515" s="201" t="s">
        <v>766</v>
      </c>
      <c r="G515" s="202" t="s">
        <v>334</v>
      </c>
      <c r="H515" s="203">
        <v>1557.702</v>
      </c>
      <c r="I515" s="204"/>
      <c r="J515" s="205">
        <f>ROUND(I515*H515,2)</f>
        <v>0</v>
      </c>
      <c r="K515" s="201" t="s">
        <v>115</v>
      </c>
      <c r="L515" s="46"/>
      <c r="M515" s="206" t="s">
        <v>19</v>
      </c>
      <c r="N515" s="207" t="s">
        <v>43</v>
      </c>
      <c r="O515" s="86"/>
      <c r="P515" s="208">
        <f>O515*H515</f>
        <v>0</v>
      </c>
      <c r="Q515" s="208">
        <v>0</v>
      </c>
      <c r="R515" s="208">
        <f>Q515*H515</f>
        <v>0</v>
      </c>
      <c r="S515" s="208">
        <v>0</v>
      </c>
      <c r="T515" s="209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0" t="s">
        <v>116</v>
      </c>
      <c r="AT515" s="210" t="s">
        <v>111</v>
      </c>
      <c r="AU515" s="210" t="s">
        <v>79</v>
      </c>
      <c r="AY515" s="19" t="s">
        <v>109</v>
      </c>
      <c r="BE515" s="211">
        <f>IF(N515="základní",J515,0)</f>
        <v>0</v>
      </c>
      <c r="BF515" s="211">
        <f>IF(N515="snížená",J515,0)</f>
        <v>0</v>
      </c>
      <c r="BG515" s="211">
        <f>IF(N515="zákl. přenesená",J515,0)</f>
        <v>0</v>
      </c>
      <c r="BH515" s="211">
        <f>IF(N515="sníž. přenesená",J515,0)</f>
        <v>0</v>
      </c>
      <c r="BI515" s="211">
        <f>IF(N515="nulová",J515,0)</f>
        <v>0</v>
      </c>
      <c r="BJ515" s="19" t="s">
        <v>77</v>
      </c>
      <c r="BK515" s="211">
        <f>ROUND(I515*H515,2)</f>
        <v>0</v>
      </c>
      <c r="BL515" s="19" t="s">
        <v>116</v>
      </c>
      <c r="BM515" s="210" t="s">
        <v>767</v>
      </c>
    </row>
    <row r="516" s="2" customFormat="1">
      <c r="A516" s="40"/>
      <c r="B516" s="41"/>
      <c r="C516" s="42"/>
      <c r="D516" s="212" t="s">
        <v>118</v>
      </c>
      <c r="E516" s="42"/>
      <c r="F516" s="213" t="s">
        <v>768</v>
      </c>
      <c r="G516" s="42"/>
      <c r="H516" s="42"/>
      <c r="I516" s="214"/>
      <c r="J516" s="42"/>
      <c r="K516" s="42"/>
      <c r="L516" s="46"/>
      <c r="M516" s="215"/>
      <c r="N516" s="216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118</v>
      </c>
      <c r="AU516" s="19" t="s">
        <v>79</v>
      </c>
    </row>
    <row r="517" s="2" customFormat="1">
      <c r="A517" s="40"/>
      <c r="B517" s="41"/>
      <c r="C517" s="42"/>
      <c r="D517" s="217" t="s">
        <v>120</v>
      </c>
      <c r="E517" s="42"/>
      <c r="F517" s="218" t="s">
        <v>763</v>
      </c>
      <c r="G517" s="42"/>
      <c r="H517" s="42"/>
      <c r="I517" s="214"/>
      <c r="J517" s="42"/>
      <c r="K517" s="42"/>
      <c r="L517" s="46"/>
      <c r="M517" s="215"/>
      <c r="N517" s="216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120</v>
      </c>
      <c r="AU517" s="19" t="s">
        <v>79</v>
      </c>
    </row>
    <row r="518" s="2" customFormat="1">
      <c r="A518" s="40"/>
      <c r="B518" s="41"/>
      <c r="C518" s="42"/>
      <c r="D518" s="217" t="s">
        <v>122</v>
      </c>
      <c r="E518" s="42"/>
      <c r="F518" s="218" t="s">
        <v>769</v>
      </c>
      <c r="G518" s="42"/>
      <c r="H518" s="42"/>
      <c r="I518" s="214"/>
      <c r="J518" s="42"/>
      <c r="K518" s="42"/>
      <c r="L518" s="46"/>
      <c r="M518" s="215"/>
      <c r="N518" s="216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122</v>
      </c>
      <c r="AU518" s="19" t="s">
        <v>79</v>
      </c>
    </row>
    <row r="519" s="13" customFormat="1">
      <c r="A519" s="13"/>
      <c r="B519" s="219"/>
      <c r="C519" s="220"/>
      <c r="D519" s="217" t="s">
        <v>124</v>
      </c>
      <c r="E519" s="221" t="s">
        <v>19</v>
      </c>
      <c r="F519" s="222" t="s">
        <v>770</v>
      </c>
      <c r="G519" s="220"/>
      <c r="H519" s="223">
        <v>1557.702</v>
      </c>
      <c r="I519" s="224"/>
      <c r="J519" s="220"/>
      <c r="K519" s="220"/>
      <c r="L519" s="225"/>
      <c r="M519" s="226"/>
      <c r="N519" s="227"/>
      <c r="O519" s="227"/>
      <c r="P519" s="227"/>
      <c r="Q519" s="227"/>
      <c r="R519" s="227"/>
      <c r="S519" s="227"/>
      <c r="T519" s="22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29" t="s">
        <v>124</v>
      </c>
      <c r="AU519" s="229" t="s">
        <v>79</v>
      </c>
      <c r="AV519" s="13" t="s">
        <v>79</v>
      </c>
      <c r="AW519" s="13" t="s">
        <v>33</v>
      </c>
      <c r="AX519" s="13" t="s">
        <v>72</v>
      </c>
      <c r="AY519" s="229" t="s">
        <v>109</v>
      </c>
    </row>
    <row r="520" s="14" customFormat="1">
      <c r="A520" s="14"/>
      <c r="B520" s="230"/>
      <c r="C520" s="231"/>
      <c r="D520" s="217" t="s">
        <v>124</v>
      </c>
      <c r="E520" s="232" t="s">
        <v>19</v>
      </c>
      <c r="F520" s="233" t="s">
        <v>126</v>
      </c>
      <c r="G520" s="231"/>
      <c r="H520" s="234">
        <v>1557.702</v>
      </c>
      <c r="I520" s="235"/>
      <c r="J520" s="231"/>
      <c r="K520" s="231"/>
      <c r="L520" s="236"/>
      <c r="M520" s="237"/>
      <c r="N520" s="238"/>
      <c r="O520" s="238"/>
      <c r="P520" s="238"/>
      <c r="Q520" s="238"/>
      <c r="R520" s="238"/>
      <c r="S520" s="238"/>
      <c r="T520" s="23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0" t="s">
        <v>124</v>
      </c>
      <c r="AU520" s="240" t="s">
        <v>79</v>
      </c>
      <c r="AV520" s="14" t="s">
        <v>116</v>
      </c>
      <c r="AW520" s="14" t="s">
        <v>33</v>
      </c>
      <c r="AX520" s="14" t="s">
        <v>77</v>
      </c>
      <c r="AY520" s="240" t="s">
        <v>109</v>
      </c>
    </row>
    <row r="521" s="2" customFormat="1" ht="24.15" customHeight="1">
      <c r="A521" s="40"/>
      <c r="B521" s="41"/>
      <c r="C521" s="199" t="s">
        <v>771</v>
      </c>
      <c r="D521" s="199" t="s">
        <v>111</v>
      </c>
      <c r="E521" s="200" t="s">
        <v>772</v>
      </c>
      <c r="F521" s="201" t="s">
        <v>773</v>
      </c>
      <c r="G521" s="202" t="s">
        <v>334</v>
      </c>
      <c r="H521" s="203">
        <v>53.576000000000001</v>
      </c>
      <c r="I521" s="204"/>
      <c r="J521" s="205">
        <f>ROUND(I521*H521,2)</f>
        <v>0</v>
      </c>
      <c r="K521" s="201" t="s">
        <v>115</v>
      </c>
      <c r="L521" s="46"/>
      <c r="M521" s="206" t="s">
        <v>19</v>
      </c>
      <c r="N521" s="207" t="s">
        <v>43</v>
      </c>
      <c r="O521" s="86"/>
      <c r="P521" s="208">
        <f>O521*H521</f>
        <v>0</v>
      </c>
      <c r="Q521" s="208">
        <v>0</v>
      </c>
      <c r="R521" s="208">
        <f>Q521*H521</f>
        <v>0</v>
      </c>
      <c r="S521" s="208">
        <v>0</v>
      </c>
      <c r="T521" s="209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0" t="s">
        <v>116</v>
      </c>
      <c r="AT521" s="210" t="s">
        <v>111</v>
      </c>
      <c r="AU521" s="210" t="s">
        <v>79</v>
      </c>
      <c r="AY521" s="19" t="s">
        <v>109</v>
      </c>
      <c r="BE521" s="211">
        <f>IF(N521="základní",J521,0)</f>
        <v>0</v>
      </c>
      <c r="BF521" s="211">
        <f>IF(N521="snížená",J521,0)</f>
        <v>0</v>
      </c>
      <c r="BG521" s="211">
        <f>IF(N521="zákl. přenesená",J521,0)</f>
        <v>0</v>
      </c>
      <c r="BH521" s="211">
        <f>IF(N521="sníž. přenesená",J521,0)</f>
        <v>0</v>
      </c>
      <c r="BI521" s="211">
        <f>IF(N521="nulová",J521,0)</f>
        <v>0</v>
      </c>
      <c r="BJ521" s="19" t="s">
        <v>77</v>
      </c>
      <c r="BK521" s="211">
        <f>ROUND(I521*H521,2)</f>
        <v>0</v>
      </c>
      <c r="BL521" s="19" t="s">
        <v>116</v>
      </c>
      <c r="BM521" s="210" t="s">
        <v>774</v>
      </c>
    </row>
    <row r="522" s="2" customFormat="1">
      <c r="A522" s="40"/>
      <c r="B522" s="41"/>
      <c r="C522" s="42"/>
      <c r="D522" s="212" t="s">
        <v>118</v>
      </c>
      <c r="E522" s="42"/>
      <c r="F522" s="213" t="s">
        <v>775</v>
      </c>
      <c r="G522" s="42"/>
      <c r="H522" s="42"/>
      <c r="I522" s="214"/>
      <c r="J522" s="42"/>
      <c r="K522" s="42"/>
      <c r="L522" s="46"/>
      <c r="M522" s="215"/>
      <c r="N522" s="216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118</v>
      </c>
      <c r="AU522" s="19" t="s">
        <v>79</v>
      </c>
    </row>
    <row r="523" s="13" customFormat="1">
      <c r="A523" s="13"/>
      <c r="B523" s="219"/>
      <c r="C523" s="220"/>
      <c r="D523" s="217" t="s">
        <v>124</v>
      </c>
      <c r="E523" s="221" t="s">
        <v>19</v>
      </c>
      <c r="F523" s="222" t="s">
        <v>776</v>
      </c>
      <c r="G523" s="220"/>
      <c r="H523" s="223">
        <v>53.576000000000001</v>
      </c>
      <c r="I523" s="224"/>
      <c r="J523" s="220"/>
      <c r="K523" s="220"/>
      <c r="L523" s="225"/>
      <c r="M523" s="226"/>
      <c r="N523" s="227"/>
      <c r="O523" s="227"/>
      <c r="P523" s="227"/>
      <c r="Q523" s="227"/>
      <c r="R523" s="227"/>
      <c r="S523" s="227"/>
      <c r="T523" s="22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29" t="s">
        <v>124</v>
      </c>
      <c r="AU523" s="229" t="s">
        <v>79</v>
      </c>
      <c r="AV523" s="13" t="s">
        <v>79</v>
      </c>
      <c r="AW523" s="13" t="s">
        <v>33</v>
      </c>
      <c r="AX523" s="13" t="s">
        <v>77</v>
      </c>
      <c r="AY523" s="229" t="s">
        <v>109</v>
      </c>
    </row>
    <row r="524" s="2" customFormat="1" ht="24.15" customHeight="1">
      <c r="A524" s="40"/>
      <c r="B524" s="41"/>
      <c r="C524" s="199" t="s">
        <v>777</v>
      </c>
      <c r="D524" s="199" t="s">
        <v>111</v>
      </c>
      <c r="E524" s="200" t="s">
        <v>778</v>
      </c>
      <c r="F524" s="201" t="s">
        <v>333</v>
      </c>
      <c r="G524" s="202" t="s">
        <v>334</v>
      </c>
      <c r="H524" s="203">
        <v>70.495999999999995</v>
      </c>
      <c r="I524" s="204"/>
      <c r="J524" s="205">
        <f>ROUND(I524*H524,2)</f>
        <v>0</v>
      </c>
      <c r="K524" s="201" t="s">
        <v>115</v>
      </c>
      <c r="L524" s="46"/>
      <c r="M524" s="206" t="s">
        <v>19</v>
      </c>
      <c r="N524" s="207" t="s">
        <v>43</v>
      </c>
      <c r="O524" s="86"/>
      <c r="P524" s="208">
        <f>O524*H524</f>
        <v>0</v>
      </c>
      <c r="Q524" s="208">
        <v>0</v>
      </c>
      <c r="R524" s="208">
        <f>Q524*H524</f>
        <v>0</v>
      </c>
      <c r="S524" s="208">
        <v>0</v>
      </c>
      <c r="T524" s="209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0" t="s">
        <v>116</v>
      </c>
      <c r="AT524" s="210" t="s">
        <v>111</v>
      </c>
      <c r="AU524" s="210" t="s">
        <v>79</v>
      </c>
      <c r="AY524" s="19" t="s">
        <v>109</v>
      </c>
      <c r="BE524" s="211">
        <f>IF(N524="základní",J524,0)</f>
        <v>0</v>
      </c>
      <c r="BF524" s="211">
        <f>IF(N524="snížená",J524,0)</f>
        <v>0</v>
      </c>
      <c r="BG524" s="211">
        <f>IF(N524="zákl. přenesená",J524,0)</f>
        <v>0</v>
      </c>
      <c r="BH524" s="211">
        <f>IF(N524="sníž. přenesená",J524,0)</f>
        <v>0</v>
      </c>
      <c r="BI524" s="211">
        <f>IF(N524="nulová",J524,0)</f>
        <v>0</v>
      </c>
      <c r="BJ524" s="19" t="s">
        <v>77</v>
      </c>
      <c r="BK524" s="211">
        <f>ROUND(I524*H524,2)</f>
        <v>0</v>
      </c>
      <c r="BL524" s="19" t="s">
        <v>116</v>
      </c>
      <c r="BM524" s="210" t="s">
        <v>779</v>
      </c>
    </row>
    <row r="525" s="2" customFormat="1">
      <c r="A525" s="40"/>
      <c r="B525" s="41"/>
      <c r="C525" s="42"/>
      <c r="D525" s="212" t="s">
        <v>118</v>
      </c>
      <c r="E525" s="42"/>
      <c r="F525" s="213" t="s">
        <v>780</v>
      </c>
      <c r="G525" s="42"/>
      <c r="H525" s="42"/>
      <c r="I525" s="214"/>
      <c r="J525" s="42"/>
      <c r="K525" s="42"/>
      <c r="L525" s="46"/>
      <c r="M525" s="215"/>
      <c r="N525" s="216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118</v>
      </c>
      <c r="AU525" s="19" t="s">
        <v>79</v>
      </c>
    </row>
    <row r="526" s="13" customFormat="1">
      <c r="A526" s="13"/>
      <c r="B526" s="219"/>
      <c r="C526" s="220"/>
      <c r="D526" s="217" t="s">
        <v>124</v>
      </c>
      <c r="E526" s="221" t="s">
        <v>19</v>
      </c>
      <c r="F526" s="222" t="s">
        <v>781</v>
      </c>
      <c r="G526" s="220"/>
      <c r="H526" s="223">
        <v>70.495999999999995</v>
      </c>
      <c r="I526" s="224"/>
      <c r="J526" s="220"/>
      <c r="K526" s="220"/>
      <c r="L526" s="225"/>
      <c r="M526" s="226"/>
      <c r="N526" s="227"/>
      <c r="O526" s="227"/>
      <c r="P526" s="227"/>
      <c r="Q526" s="227"/>
      <c r="R526" s="227"/>
      <c r="S526" s="227"/>
      <c r="T526" s="22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29" t="s">
        <v>124</v>
      </c>
      <c r="AU526" s="229" t="s">
        <v>79</v>
      </c>
      <c r="AV526" s="13" t="s">
        <v>79</v>
      </c>
      <c r="AW526" s="13" t="s">
        <v>33</v>
      </c>
      <c r="AX526" s="13" t="s">
        <v>77</v>
      </c>
      <c r="AY526" s="229" t="s">
        <v>109</v>
      </c>
    </row>
    <row r="527" s="2" customFormat="1" ht="24.15" customHeight="1">
      <c r="A527" s="40"/>
      <c r="B527" s="41"/>
      <c r="C527" s="199" t="s">
        <v>782</v>
      </c>
      <c r="D527" s="199" t="s">
        <v>111</v>
      </c>
      <c r="E527" s="200" t="s">
        <v>783</v>
      </c>
      <c r="F527" s="201" t="s">
        <v>784</v>
      </c>
      <c r="G527" s="202" t="s">
        <v>334</v>
      </c>
      <c r="H527" s="203">
        <v>49.006</v>
      </c>
      <c r="I527" s="204"/>
      <c r="J527" s="205">
        <f>ROUND(I527*H527,2)</f>
        <v>0</v>
      </c>
      <c r="K527" s="201" t="s">
        <v>115</v>
      </c>
      <c r="L527" s="46"/>
      <c r="M527" s="206" t="s">
        <v>19</v>
      </c>
      <c r="N527" s="207" t="s">
        <v>43</v>
      </c>
      <c r="O527" s="86"/>
      <c r="P527" s="208">
        <f>O527*H527</f>
        <v>0</v>
      </c>
      <c r="Q527" s="208">
        <v>0</v>
      </c>
      <c r="R527" s="208">
        <f>Q527*H527</f>
        <v>0</v>
      </c>
      <c r="S527" s="208">
        <v>0</v>
      </c>
      <c r="T527" s="209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0" t="s">
        <v>116</v>
      </c>
      <c r="AT527" s="210" t="s">
        <v>111</v>
      </c>
      <c r="AU527" s="210" t="s">
        <v>79</v>
      </c>
      <c r="AY527" s="19" t="s">
        <v>109</v>
      </c>
      <c r="BE527" s="211">
        <f>IF(N527="základní",J527,0)</f>
        <v>0</v>
      </c>
      <c r="BF527" s="211">
        <f>IF(N527="snížená",J527,0)</f>
        <v>0</v>
      </c>
      <c r="BG527" s="211">
        <f>IF(N527="zákl. přenesená",J527,0)</f>
        <v>0</v>
      </c>
      <c r="BH527" s="211">
        <f>IF(N527="sníž. přenesená",J527,0)</f>
        <v>0</v>
      </c>
      <c r="BI527" s="211">
        <f>IF(N527="nulová",J527,0)</f>
        <v>0</v>
      </c>
      <c r="BJ527" s="19" t="s">
        <v>77</v>
      </c>
      <c r="BK527" s="211">
        <f>ROUND(I527*H527,2)</f>
        <v>0</v>
      </c>
      <c r="BL527" s="19" t="s">
        <v>116</v>
      </c>
      <c r="BM527" s="210" t="s">
        <v>785</v>
      </c>
    </row>
    <row r="528" s="2" customFormat="1">
      <c r="A528" s="40"/>
      <c r="B528" s="41"/>
      <c r="C528" s="42"/>
      <c r="D528" s="212" t="s">
        <v>118</v>
      </c>
      <c r="E528" s="42"/>
      <c r="F528" s="213" t="s">
        <v>786</v>
      </c>
      <c r="G528" s="42"/>
      <c r="H528" s="42"/>
      <c r="I528" s="214"/>
      <c r="J528" s="42"/>
      <c r="K528" s="42"/>
      <c r="L528" s="46"/>
      <c r="M528" s="215"/>
      <c r="N528" s="216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118</v>
      </c>
      <c r="AU528" s="19" t="s">
        <v>79</v>
      </c>
    </row>
    <row r="529" s="13" customFormat="1">
      <c r="A529" s="13"/>
      <c r="B529" s="219"/>
      <c r="C529" s="220"/>
      <c r="D529" s="217" t="s">
        <v>124</v>
      </c>
      <c r="E529" s="221" t="s">
        <v>19</v>
      </c>
      <c r="F529" s="222" t="s">
        <v>787</v>
      </c>
      <c r="G529" s="220"/>
      <c r="H529" s="223">
        <v>49.006</v>
      </c>
      <c r="I529" s="224"/>
      <c r="J529" s="220"/>
      <c r="K529" s="220"/>
      <c r="L529" s="225"/>
      <c r="M529" s="226"/>
      <c r="N529" s="227"/>
      <c r="O529" s="227"/>
      <c r="P529" s="227"/>
      <c r="Q529" s="227"/>
      <c r="R529" s="227"/>
      <c r="S529" s="227"/>
      <c r="T529" s="22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29" t="s">
        <v>124</v>
      </c>
      <c r="AU529" s="229" t="s">
        <v>79</v>
      </c>
      <c r="AV529" s="13" t="s">
        <v>79</v>
      </c>
      <c r="AW529" s="13" t="s">
        <v>33</v>
      </c>
      <c r="AX529" s="13" t="s">
        <v>77</v>
      </c>
      <c r="AY529" s="229" t="s">
        <v>109</v>
      </c>
    </row>
    <row r="530" s="12" customFormat="1" ht="22.8" customHeight="1">
      <c r="A530" s="12"/>
      <c r="B530" s="183"/>
      <c r="C530" s="184"/>
      <c r="D530" s="185" t="s">
        <v>71</v>
      </c>
      <c r="E530" s="197" t="s">
        <v>788</v>
      </c>
      <c r="F530" s="197" t="s">
        <v>789</v>
      </c>
      <c r="G530" s="184"/>
      <c r="H530" s="184"/>
      <c r="I530" s="187"/>
      <c r="J530" s="198">
        <f>BK530</f>
        <v>0</v>
      </c>
      <c r="K530" s="184"/>
      <c r="L530" s="189"/>
      <c r="M530" s="190"/>
      <c r="N530" s="191"/>
      <c r="O530" s="191"/>
      <c r="P530" s="192">
        <f>SUM(P531:P533)</f>
        <v>0</v>
      </c>
      <c r="Q530" s="191"/>
      <c r="R530" s="192">
        <f>SUM(R531:R533)</f>
        <v>0</v>
      </c>
      <c r="S530" s="191"/>
      <c r="T530" s="193">
        <f>SUM(T531:T533)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194" t="s">
        <v>77</v>
      </c>
      <c r="AT530" s="195" t="s">
        <v>71</v>
      </c>
      <c r="AU530" s="195" t="s">
        <v>77</v>
      </c>
      <c r="AY530" s="194" t="s">
        <v>109</v>
      </c>
      <c r="BK530" s="196">
        <f>SUM(BK531:BK533)</f>
        <v>0</v>
      </c>
    </row>
    <row r="531" s="2" customFormat="1" ht="24.15" customHeight="1">
      <c r="A531" s="40"/>
      <c r="B531" s="41"/>
      <c r="C531" s="199" t="s">
        <v>790</v>
      </c>
      <c r="D531" s="199" t="s">
        <v>111</v>
      </c>
      <c r="E531" s="200" t="s">
        <v>791</v>
      </c>
      <c r="F531" s="201" t="s">
        <v>792</v>
      </c>
      <c r="G531" s="202" t="s">
        <v>334</v>
      </c>
      <c r="H531" s="203">
        <v>118.074</v>
      </c>
      <c r="I531" s="204"/>
      <c r="J531" s="205">
        <f>ROUND(I531*H531,2)</f>
        <v>0</v>
      </c>
      <c r="K531" s="201" t="s">
        <v>115</v>
      </c>
      <c r="L531" s="46"/>
      <c r="M531" s="206" t="s">
        <v>19</v>
      </c>
      <c r="N531" s="207" t="s">
        <v>43</v>
      </c>
      <c r="O531" s="86"/>
      <c r="P531" s="208">
        <f>O531*H531</f>
        <v>0</v>
      </c>
      <c r="Q531" s="208">
        <v>0</v>
      </c>
      <c r="R531" s="208">
        <f>Q531*H531</f>
        <v>0</v>
      </c>
      <c r="S531" s="208">
        <v>0</v>
      </c>
      <c r="T531" s="209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0" t="s">
        <v>116</v>
      </c>
      <c r="AT531" s="210" t="s">
        <v>111</v>
      </c>
      <c r="AU531" s="210" t="s">
        <v>79</v>
      </c>
      <c r="AY531" s="19" t="s">
        <v>109</v>
      </c>
      <c r="BE531" s="211">
        <f>IF(N531="základní",J531,0)</f>
        <v>0</v>
      </c>
      <c r="BF531" s="211">
        <f>IF(N531="snížená",J531,0)</f>
        <v>0</v>
      </c>
      <c r="BG531" s="211">
        <f>IF(N531="zákl. přenesená",J531,0)</f>
        <v>0</v>
      </c>
      <c r="BH531" s="211">
        <f>IF(N531="sníž. přenesená",J531,0)</f>
        <v>0</v>
      </c>
      <c r="BI531" s="211">
        <f>IF(N531="nulová",J531,0)</f>
        <v>0</v>
      </c>
      <c r="BJ531" s="19" t="s">
        <v>77</v>
      </c>
      <c r="BK531" s="211">
        <f>ROUND(I531*H531,2)</f>
        <v>0</v>
      </c>
      <c r="BL531" s="19" t="s">
        <v>116</v>
      </c>
      <c r="BM531" s="210" t="s">
        <v>793</v>
      </c>
    </row>
    <row r="532" s="2" customFormat="1">
      <c r="A532" s="40"/>
      <c r="B532" s="41"/>
      <c r="C532" s="42"/>
      <c r="D532" s="212" t="s">
        <v>118</v>
      </c>
      <c r="E532" s="42"/>
      <c r="F532" s="213" t="s">
        <v>794</v>
      </c>
      <c r="G532" s="42"/>
      <c r="H532" s="42"/>
      <c r="I532" s="214"/>
      <c r="J532" s="42"/>
      <c r="K532" s="42"/>
      <c r="L532" s="46"/>
      <c r="M532" s="215"/>
      <c r="N532" s="216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118</v>
      </c>
      <c r="AU532" s="19" t="s">
        <v>79</v>
      </c>
    </row>
    <row r="533" s="2" customFormat="1">
      <c r="A533" s="40"/>
      <c r="B533" s="41"/>
      <c r="C533" s="42"/>
      <c r="D533" s="217" t="s">
        <v>120</v>
      </c>
      <c r="E533" s="42"/>
      <c r="F533" s="218" t="s">
        <v>795</v>
      </c>
      <c r="G533" s="42"/>
      <c r="H533" s="42"/>
      <c r="I533" s="214"/>
      <c r="J533" s="42"/>
      <c r="K533" s="42"/>
      <c r="L533" s="46"/>
      <c r="M533" s="272"/>
      <c r="N533" s="273"/>
      <c r="O533" s="274"/>
      <c r="P533" s="274"/>
      <c r="Q533" s="274"/>
      <c r="R533" s="274"/>
      <c r="S533" s="274"/>
      <c r="T533" s="275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120</v>
      </c>
      <c r="AU533" s="19" t="s">
        <v>79</v>
      </c>
    </row>
    <row r="534" s="2" customFormat="1" ht="6.96" customHeight="1">
      <c r="A534" s="40"/>
      <c r="B534" s="61"/>
      <c r="C534" s="62"/>
      <c r="D534" s="62"/>
      <c r="E534" s="62"/>
      <c r="F534" s="62"/>
      <c r="G534" s="62"/>
      <c r="H534" s="62"/>
      <c r="I534" s="62"/>
      <c r="J534" s="62"/>
      <c r="K534" s="62"/>
      <c r="L534" s="46"/>
      <c r="M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</row>
  </sheetData>
  <sheetProtection sheet="1" autoFilter="0" formatColumns="0" formatRows="0" objects="1" scenarios="1" spinCount="100000" saltValue="dU8M/NQU+5kup99LyjebEy/xndl9fgKYPygtsV9ND1FOvMtMgcOpn2ySRUjkPz2mZQGuonkUwZMctzw4k3l3MQ==" hashValue="uKUqOMGSbjshXAi/2j83EA6Wmw/6zDd6qz06QJzXvRHwf0+lc+vggxiE8f+rsNTAsIk+zemhUnsCaZYMhgzPJg==" algorithmName="SHA-512" password="CC35"/>
  <autoFilter ref="C81:K533"/>
  <mergeCells count="6">
    <mergeCell ref="E7:H7"/>
    <mergeCell ref="E16:H16"/>
    <mergeCell ref="E25:H25"/>
    <mergeCell ref="E46:H46"/>
    <mergeCell ref="E74:H74"/>
    <mergeCell ref="L2:V2"/>
  </mergeCells>
  <hyperlinks>
    <hyperlink ref="F86" r:id="rId1" display="https://podminky.urs.cz/item/CS_URS_2021_02/113106121"/>
    <hyperlink ref="F92" r:id="rId2" display="https://podminky.urs.cz/item/CS_URS_2021_02/113106123"/>
    <hyperlink ref="F97" r:id="rId3" display="https://podminky.urs.cz/item/CS_URS_2021_02/113106292"/>
    <hyperlink ref="F102" r:id="rId4" display="https://podminky.urs.cz/item/CS_URS_2021_02/113107163"/>
    <hyperlink ref="F108" r:id="rId5" display="https://podminky.urs.cz/item/CS_URS_2021_02/113107171"/>
    <hyperlink ref="F116" r:id="rId6" display="https://podminky.urs.cz/item/CS_URS_2021_02/113107241"/>
    <hyperlink ref="F122" r:id="rId7" display="https://podminky.urs.cz/item/CS_URS_2021_02/113107321"/>
    <hyperlink ref="F127" r:id="rId8" display="https://podminky.urs.cz/item/CS_URS_2021_02/113107322"/>
    <hyperlink ref="F133" r:id="rId9" display="https://podminky.urs.cz/item/CS_URS_2021_02/113154123"/>
    <hyperlink ref="F140" r:id="rId10" display="https://podminky.urs.cz/item/CS_URS_2021_02/113201112"/>
    <hyperlink ref="F147" r:id="rId11" display="https://podminky.urs.cz/item/CS_URS_2021_02/119001401"/>
    <hyperlink ref="F153" r:id="rId12" display="https://podminky.urs.cz/item/CS_URS_2021_02/119001412"/>
    <hyperlink ref="F157" r:id="rId13" display="https://podminky.urs.cz/item/CS_URS_2021_02/119001421"/>
    <hyperlink ref="F163" r:id="rId14" display="https://podminky.urs.cz/item/CS_URS_2021_02/120001101"/>
    <hyperlink ref="F169" r:id="rId15" display="https://podminky.urs.cz/item/CS_URS_2021_02/131151201"/>
    <hyperlink ref="F175" r:id="rId16" display="https://podminky.urs.cz/item/CS_URS_2021_02/131251201"/>
    <hyperlink ref="F181" r:id="rId17" display="https://podminky.urs.cz/item/CS_URS_2021_02/132154204"/>
    <hyperlink ref="F192" r:id="rId18" display="https://podminky.urs.cz/item/CS_URS_2021_02/132254204"/>
    <hyperlink ref="F203" r:id="rId19" display="https://podminky.urs.cz/item/CS_URS_2021_02/151201101"/>
    <hyperlink ref="F208" r:id="rId20" display="https://podminky.urs.cz/item/CS_URS_2021_02/151201102"/>
    <hyperlink ref="F213" r:id="rId21" display="https://podminky.urs.cz/item/CS_URS_2021_02/151201111"/>
    <hyperlink ref="F215" r:id="rId22" display="https://podminky.urs.cz/item/CS_URS_2021_02/151201112"/>
    <hyperlink ref="F217" r:id="rId23" display="https://podminky.urs.cz/item/CS_URS_2021_02/151201201"/>
    <hyperlink ref="F222" r:id="rId24" display="https://podminky.urs.cz/item/CS_URS_2021_02/151201211"/>
    <hyperlink ref="F224" r:id="rId25" display="https://podminky.urs.cz/item/CS_URS_2021_02/151201301"/>
    <hyperlink ref="F228" r:id="rId26" display="https://podminky.urs.cz/item/CS_URS_2021_02/151201311"/>
    <hyperlink ref="F230" r:id="rId27" display="https://podminky.urs.cz/item/CS_URS_2021_02/162751117"/>
    <hyperlink ref="F240" r:id="rId28" display="https://podminky.urs.cz/item/CS_URS_2021_02/167151111"/>
    <hyperlink ref="F243" r:id="rId29" display="https://podminky.urs.cz/item/CS_URS_2021_02/171201201"/>
    <hyperlink ref="F249" r:id="rId30" display="https://podminky.urs.cz/item/CS_URS_2021_02/171201231"/>
    <hyperlink ref="F252" r:id="rId31" display="https://podminky.urs.cz/item/CS_URS_2021_02/174101101"/>
    <hyperlink ref="F258" r:id="rId32" display="https://podminky.urs.cz/item/CS_URS_2021_02/58337344"/>
    <hyperlink ref="F266" r:id="rId33" display="https://podminky.urs.cz/item/CS_URS_2021_02/175151101"/>
    <hyperlink ref="F272" r:id="rId34" display="https://podminky.urs.cz/item/CS_URS_2021_02/58331351"/>
    <hyperlink ref="F275" r:id="rId35" display="https://podminky.urs.cz/item/CS_URS_2021_02/181102302"/>
    <hyperlink ref="F282" r:id="rId36" display="https://podminky.urs.cz/item/CS_URS_2021_02/181111111"/>
    <hyperlink ref="F288" r:id="rId37" display="https://podminky.urs.cz/item/CS_URS_2021_02/181411131"/>
    <hyperlink ref="F291" r:id="rId38" display="https://podminky.urs.cz/item/CS_URS_2021_02/005724100"/>
    <hyperlink ref="F295" r:id="rId39" display="https://podminky.urs.cz/item/CS_URS_2021_02/359901211"/>
    <hyperlink ref="F300" r:id="rId40" display="https://podminky.urs.cz/item/CS_URS_2021_02/451572111"/>
    <hyperlink ref="F307" r:id="rId41" display="https://podminky.urs.cz/item/CS_URS_2021_02/564231111"/>
    <hyperlink ref="F309" r:id="rId42" display="https://podminky.urs.cz/item/CS_URS_2021_02/564271111"/>
    <hyperlink ref="F312" r:id="rId43" display="https://podminky.urs.cz/item/CS_URS_2021_02/564851111"/>
    <hyperlink ref="F317" r:id="rId44" display="https://podminky.urs.cz/item/CS_URS_2021_02/564871116"/>
    <hyperlink ref="F322" r:id="rId45" display="https://podminky.urs.cz/item/CS_URS_2021_02/565165111"/>
    <hyperlink ref="F326" r:id="rId46" display="https://podminky.urs.cz/item/CS_URS_2021_02/565175111"/>
    <hyperlink ref="F329" r:id="rId47" display="https://podminky.urs.cz/item/CS_URS_2021_02/565175113"/>
    <hyperlink ref="F333" r:id="rId48" display="https://podminky.urs.cz/item/CS_URS_2021_02/566901132"/>
    <hyperlink ref="F337" r:id="rId49" display="https://podminky.urs.cz/item/CS_URS_2021_02/566901133"/>
    <hyperlink ref="F344" r:id="rId50" display="https://podminky.urs.cz/item/CS_URS_2021_02/567122114"/>
    <hyperlink ref="F348" r:id="rId51" display="https://podminky.urs.cz/item/CS_URS_2021_02/572340111"/>
    <hyperlink ref="F352" r:id="rId52" display="https://podminky.urs.cz/item/CS_URS_2021_02/573211111"/>
    <hyperlink ref="F358" r:id="rId53" display="https://podminky.urs.cz/item/CS_URS_2021_02/577134111"/>
    <hyperlink ref="F362" r:id="rId54" display="https://podminky.urs.cz/item/CS_URS_2021_02/577144131"/>
    <hyperlink ref="F366" r:id="rId55" display="https://podminky.urs.cz/item/CS_URS_2021_02/577166111"/>
    <hyperlink ref="F372" r:id="rId56" display="https://podminky.urs.cz/item/CS_URS_2021_02/578132113"/>
    <hyperlink ref="F376" r:id="rId57" display="https://podminky.urs.cz/item/CS_URS_2021_02/581124115"/>
    <hyperlink ref="F380" r:id="rId58" display="https://podminky.urs.cz/item/CS_URS_2021_02/584121111"/>
    <hyperlink ref="F385" r:id="rId59" display="https://podminky.urs.cz/item/CS_URS_2021_02/596211112"/>
    <hyperlink ref="F389" r:id="rId60" display="https://podminky.urs.cz/item/CS_URS_2021_02/596811121"/>
    <hyperlink ref="F393" r:id="rId61" display="https://podminky.urs.cz/item/CS_URS_2021_02/599441111"/>
    <hyperlink ref="F397" r:id="rId62" display="https://podminky.urs.cz/item/CS_URS_2021_02/871225201"/>
    <hyperlink ref="F400" r:id="rId63" display="https://podminky.urs.cz/item/CS_URS_2021_02/28613684"/>
    <hyperlink ref="F403" r:id="rId64" display="https://podminky.urs.cz/item/CS_URS_2021_02/871315221"/>
    <hyperlink ref="F406" r:id="rId65" display="https://podminky.urs.cz/item/CS_URS_2021_02/871355221"/>
    <hyperlink ref="F409" r:id="rId66" display="https://podminky.urs.cz/item/CS_URS_2021_02/877315211"/>
    <hyperlink ref="F412" r:id="rId67" display="https://podminky.urs.cz/item/CS_URS_2021_02/28611361"/>
    <hyperlink ref="F414" r:id="rId68" display="https://podminky.urs.cz/item/CS_URS_2021_02/877315231"/>
    <hyperlink ref="F417" r:id="rId69" display="https://podminky.urs.cz/item/CS_URS_2021_02/286117220"/>
    <hyperlink ref="F419" r:id="rId70" display="https://podminky.urs.cz/item/CS_URS_2021_02/877355211"/>
    <hyperlink ref="F422" r:id="rId71" display="https://podminky.urs.cz/item/CS_URS_2021_02/28611366"/>
    <hyperlink ref="F424" r:id="rId72" display="https://podminky.urs.cz/item/CS_URS_2021_02/877355231"/>
    <hyperlink ref="F427" r:id="rId73" display="https://podminky.urs.cz/item/CS_URS_2021_02/286117240"/>
    <hyperlink ref="F433" r:id="rId74" display="https://podminky.urs.cz/item/CS_URS_2021_02/892241111"/>
    <hyperlink ref="F437" r:id="rId75" display="https://podminky.urs.cz/item/CS_URS_2021_02/892351111"/>
    <hyperlink ref="F441" r:id="rId76" display="https://podminky.urs.cz/item/CS_URS_2021_02/894812201"/>
    <hyperlink ref="F444" r:id="rId77" display="https://podminky.urs.cz/item/CS_URS_2021_02/894812202"/>
    <hyperlink ref="F447" r:id="rId78" display="https://podminky.urs.cz/item/CS_URS_2021_02/894812231"/>
    <hyperlink ref="F450" r:id="rId79" display="https://podminky.urs.cz/item/CS_URS_2021_02/894812241"/>
    <hyperlink ref="F453" r:id="rId80" display="https://podminky.urs.cz/item/CS_URS_2021_02/894812249"/>
    <hyperlink ref="F456" r:id="rId81" display="https://podminky.urs.cz/item/CS_URS_2021_02/894812262"/>
    <hyperlink ref="F459" r:id="rId82" display="https://podminky.urs.cz/item/CS_URS_2021_02/899721111"/>
    <hyperlink ref="F461" r:id="rId83" display="https://podminky.urs.cz/item/CS_URS_2021_02/899722112"/>
    <hyperlink ref="F464" r:id="rId84" display="https://podminky.urs.cz/item/CS_URS_2021_02/916131213"/>
    <hyperlink ref="F471" r:id="rId85" display="https://podminky.urs.cz/item/CS_URS_2021_02/59217031"/>
    <hyperlink ref="F475" r:id="rId86" display="https://podminky.urs.cz/item/CS_URS_2021_02/919124111"/>
    <hyperlink ref="F478" r:id="rId87" display="https://podminky.urs.cz/item/CS_URS_2021_02/919731112"/>
    <hyperlink ref="F481" r:id="rId88" display="https://podminky.urs.cz/item/CS_URS_2021_02/919731121"/>
    <hyperlink ref="F484" r:id="rId89" display="https://podminky.urs.cz/item/CS_URS_2021_02/919735111"/>
    <hyperlink ref="F495" r:id="rId90" display="https://podminky.urs.cz/item/CS_URS_2021_02/919735123"/>
    <hyperlink ref="F499" r:id="rId91" display="https://podminky.urs.cz/item/CS_URS_2021_02/919741111"/>
    <hyperlink ref="F503" r:id="rId92" display="https://podminky.urs.cz/item/CS_URS_2021_02/979024443"/>
    <hyperlink ref="F506" r:id="rId93" display="https://podminky.urs.cz/item/CS_URS_2021_02/979054441"/>
    <hyperlink ref="F509" r:id="rId94" display="https://podminky.urs.cz/item/CS_URS_2021_02/979054451"/>
    <hyperlink ref="F513" r:id="rId95" display="https://podminky.urs.cz/item/CS_URS_2021_02/997221571"/>
    <hyperlink ref="F516" r:id="rId96" display="https://podminky.urs.cz/item/CS_URS_2021_02/997221579"/>
    <hyperlink ref="F522" r:id="rId97" display="https://podminky.urs.cz/item/CS_URS_2021_02/997221861"/>
    <hyperlink ref="F525" r:id="rId98" display="https://podminky.urs.cz/item/CS_URS_2021_02/997221873"/>
    <hyperlink ref="F528" r:id="rId99" display="https://podminky.urs.cz/item/CS_URS_2021_02/997221875"/>
    <hyperlink ref="F532" r:id="rId100" display="https://podminky.urs.cz/item/CS_URS_2021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7" customFormat="1" ht="45" customHeight="1">
      <c r="B3" s="280"/>
      <c r="C3" s="281" t="s">
        <v>796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797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798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799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800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801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802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803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804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805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806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76</v>
      </c>
      <c r="F18" s="287" t="s">
        <v>807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808</v>
      </c>
      <c r="F19" s="287" t="s">
        <v>809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810</v>
      </c>
      <c r="F20" s="287" t="s">
        <v>811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812</v>
      </c>
      <c r="F21" s="287" t="s">
        <v>813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814</v>
      </c>
      <c r="F22" s="287" t="s">
        <v>815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816</v>
      </c>
      <c r="F23" s="287" t="s">
        <v>817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818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819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820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821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822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823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824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825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826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95</v>
      </c>
      <c r="F36" s="287"/>
      <c r="G36" s="287" t="s">
        <v>827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828</v>
      </c>
      <c r="F37" s="287"/>
      <c r="G37" s="287" t="s">
        <v>829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830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831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96</v>
      </c>
      <c r="F40" s="287"/>
      <c r="G40" s="287" t="s">
        <v>832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97</v>
      </c>
      <c r="F41" s="287"/>
      <c r="G41" s="287" t="s">
        <v>833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834</v>
      </c>
      <c r="F42" s="287"/>
      <c r="G42" s="287" t="s">
        <v>835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836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837</v>
      </c>
      <c r="F44" s="287"/>
      <c r="G44" s="287" t="s">
        <v>838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99</v>
      </c>
      <c r="F45" s="287"/>
      <c r="G45" s="287" t="s">
        <v>839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840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841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842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843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844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845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846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847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848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849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850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851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852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853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854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855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856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857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858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859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860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861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862</v>
      </c>
      <c r="D76" s="305"/>
      <c r="E76" s="305"/>
      <c r="F76" s="305" t="s">
        <v>863</v>
      </c>
      <c r="G76" s="306"/>
      <c r="H76" s="305" t="s">
        <v>54</v>
      </c>
      <c r="I76" s="305" t="s">
        <v>57</v>
      </c>
      <c r="J76" s="305" t="s">
        <v>864</v>
      </c>
      <c r="K76" s="304"/>
    </row>
    <row r="77" s="1" customFormat="1" ht="17.25" customHeight="1">
      <c r="B77" s="302"/>
      <c r="C77" s="307" t="s">
        <v>865</v>
      </c>
      <c r="D77" s="307"/>
      <c r="E77" s="307"/>
      <c r="F77" s="308" t="s">
        <v>866</v>
      </c>
      <c r="G77" s="309"/>
      <c r="H77" s="307"/>
      <c r="I77" s="307"/>
      <c r="J77" s="307" t="s">
        <v>867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868</v>
      </c>
      <c r="G79" s="314"/>
      <c r="H79" s="290" t="s">
        <v>869</v>
      </c>
      <c r="I79" s="290" t="s">
        <v>870</v>
      </c>
      <c r="J79" s="290">
        <v>20</v>
      </c>
      <c r="K79" s="304"/>
    </row>
    <row r="80" s="1" customFormat="1" ht="15" customHeight="1">
      <c r="B80" s="302"/>
      <c r="C80" s="290" t="s">
        <v>871</v>
      </c>
      <c r="D80" s="290"/>
      <c r="E80" s="290"/>
      <c r="F80" s="313" t="s">
        <v>868</v>
      </c>
      <c r="G80" s="314"/>
      <c r="H80" s="290" t="s">
        <v>872</v>
      </c>
      <c r="I80" s="290" t="s">
        <v>870</v>
      </c>
      <c r="J80" s="290">
        <v>120</v>
      </c>
      <c r="K80" s="304"/>
    </row>
    <row r="81" s="1" customFormat="1" ht="15" customHeight="1">
      <c r="B81" s="315"/>
      <c r="C81" s="290" t="s">
        <v>873</v>
      </c>
      <c r="D81" s="290"/>
      <c r="E81" s="290"/>
      <c r="F81" s="313" t="s">
        <v>874</v>
      </c>
      <c r="G81" s="314"/>
      <c r="H81" s="290" t="s">
        <v>875</v>
      </c>
      <c r="I81" s="290" t="s">
        <v>870</v>
      </c>
      <c r="J81" s="290">
        <v>50</v>
      </c>
      <c r="K81" s="304"/>
    </row>
    <row r="82" s="1" customFormat="1" ht="15" customHeight="1">
      <c r="B82" s="315"/>
      <c r="C82" s="290" t="s">
        <v>876</v>
      </c>
      <c r="D82" s="290"/>
      <c r="E82" s="290"/>
      <c r="F82" s="313" t="s">
        <v>868</v>
      </c>
      <c r="G82" s="314"/>
      <c r="H82" s="290" t="s">
        <v>877</v>
      </c>
      <c r="I82" s="290" t="s">
        <v>878</v>
      </c>
      <c r="J82" s="290"/>
      <c r="K82" s="304"/>
    </row>
    <row r="83" s="1" customFormat="1" ht="15" customHeight="1">
      <c r="B83" s="315"/>
      <c r="C83" s="316" t="s">
        <v>879</v>
      </c>
      <c r="D83" s="316"/>
      <c r="E83" s="316"/>
      <c r="F83" s="317" t="s">
        <v>874</v>
      </c>
      <c r="G83" s="316"/>
      <c r="H83" s="316" t="s">
        <v>880</v>
      </c>
      <c r="I83" s="316" t="s">
        <v>870</v>
      </c>
      <c r="J83" s="316">
        <v>15</v>
      </c>
      <c r="K83" s="304"/>
    </row>
    <row r="84" s="1" customFormat="1" ht="15" customHeight="1">
      <c r="B84" s="315"/>
      <c r="C84" s="316" t="s">
        <v>881</v>
      </c>
      <c r="D84" s="316"/>
      <c r="E84" s="316"/>
      <c r="F84" s="317" t="s">
        <v>874</v>
      </c>
      <c r="G84" s="316"/>
      <c r="H84" s="316" t="s">
        <v>882</v>
      </c>
      <c r="I84" s="316" t="s">
        <v>870</v>
      </c>
      <c r="J84" s="316">
        <v>15</v>
      </c>
      <c r="K84" s="304"/>
    </row>
    <row r="85" s="1" customFormat="1" ht="15" customHeight="1">
      <c r="B85" s="315"/>
      <c r="C85" s="316" t="s">
        <v>883</v>
      </c>
      <c r="D85" s="316"/>
      <c r="E85" s="316"/>
      <c r="F85" s="317" t="s">
        <v>874</v>
      </c>
      <c r="G85" s="316"/>
      <c r="H85" s="316" t="s">
        <v>884</v>
      </c>
      <c r="I85" s="316" t="s">
        <v>870</v>
      </c>
      <c r="J85" s="316">
        <v>20</v>
      </c>
      <c r="K85" s="304"/>
    </row>
    <row r="86" s="1" customFormat="1" ht="15" customHeight="1">
      <c r="B86" s="315"/>
      <c r="C86" s="316" t="s">
        <v>885</v>
      </c>
      <c r="D86" s="316"/>
      <c r="E86" s="316"/>
      <c r="F86" s="317" t="s">
        <v>874</v>
      </c>
      <c r="G86" s="316"/>
      <c r="H86" s="316" t="s">
        <v>886</v>
      </c>
      <c r="I86" s="316" t="s">
        <v>870</v>
      </c>
      <c r="J86" s="316">
        <v>20</v>
      </c>
      <c r="K86" s="304"/>
    </row>
    <row r="87" s="1" customFormat="1" ht="15" customHeight="1">
      <c r="B87" s="315"/>
      <c r="C87" s="290" t="s">
        <v>887</v>
      </c>
      <c r="D87" s="290"/>
      <c r="E87" s="290"/>
      <c r="F87" s="313" t="s">
        <v>874</v>
      </c>
      <c r="G87" s="314"/>
      <c r="H87" s="290" t="s">
        <v>888</v>
      </c>
      <c r="I87" s="290" t="s">
        <v>870</v>
      </c>
      <c r="J87" s="290">
        <v>50</v>
      </c>
      <c r="K87" s="304"/>
    </row>
    <row r="88" s="1" customFormat="1" ht="15" customHeight="1">
      <c r="B88" s="315"/>
      <c r="C88" s="290" t="s">
        <v>889</v>
      </c>
      <c r="D88" s="290"/>
      <c r="E88" s="290"/>
      <c r="F88" s="313" t="s">
        <v>874</v>
      </c>
      <c r="G88" s="314"/>
      <c r="H88" s="290" t="s">
        <v>890</v>
      </c>
      <c r="I88" s="290" t="s">
        <v>870</v>
      </c>
      <c r="J88" s="290">
        <v>20</v>
      </c>
      <c r="K88" s="304"/>
    </row>
    <row r="89" s="1" customFormat="1" ht="15" customHeight="1">
      <c r="B89" s="315"/>
      <c r="C89" s="290" t="s">
        <v>891</v>
      </c>
      <c r="D89" s="290"/>
      <c r="E89" s="290"/>
      <c r="F89" s="313" t="s">
        <v>874</v>
      </c>
      <c r="G89" s="314"/>
      <c r="H89" s="290" t="s">
        <v>892</v>
      </c>
      <c r="I89" s="290" t="s">
        <v>870</v>
      </c>
      <c r="J89" s="290">
        <v>20</v>
      </c>
      <c r="K89" s="304"/>
    </row>
    <row r="90" s="1" customFormat="1" ht="15" customHeight="1">
      <c r="B90" s="315"/>
      <c r="C90" s="290" t="s">
        <v>893</v>
      </c>
      <c r="D90" s="290"/>
      <c r="E90" s="290"/>
      <c r="F90" s="313" t="s">
        <v>874</v>
      </c>
      <c r="G90" s="314"/>
      <c r="H90" s="290" t="s">
        <v>894</v>
      </c>
      <c r="I90" s="290" t="s">
        <v>870</v>
      </c>
      <c r="J90" s="290">
        <v>50</v>
      </c>
      <c r="K90" s="304"/>
    </row>
    <row r="91" s="1" customFormat="1" ht="15" customHeight="1">
      <c r="B91" s="315"/>
      <c r="C91" s="290" t="s">
        <v>895</v>
      </c>
      <c r="D91" s="290"/>
      <c r="E91" s="290"/>
      <c r="F91" s="313" t="s">
        <v>874</v>
      </c>
      <c r="G91" s="314"/>
      <c r="H91" s="290" t="s">
        <v>895</v>
      </c>
      <c r="I91" s="290" t="s">
        <v>870</v>
      </c>
      <c r="J91" s="290">
        <v>50</v>
      </c>
      <c r="K91" s="304"/>
    </row>
    <row r="92" s="1" customFormat="1" ht="15" customHeight="1">
      <c r="B92" s="315"/>
      <c r="C92" s="290" t="s">
        <v>896</v>
      </c>
      <c r="D92" s="290"/>
      <c r="E92" s="290"/>
      <c r="F92" s="313" t="s">
        <v>874</v>
      </c>
      <c r="G92" s="314"/>
      <c r="H92" s="290" t="s">
        <v>897</v>
      </c>
      <c r="I92" s="290" t="s">
        <v>870</v>
      </c>
      <c r="J92" s="290">
        <v>255</v>
      </c>
      <c r="K92" s="304"/>
    </row>
    <row r="93" s="1" customFormat="1" ht="15" customHeight="1">
      <c r="B93" s="315"/>
      <c r="C93" s="290" t="s">
        <v>898</v>
      </c>
      <c r="D93" s="290"/>
      <c r="E93" s="290"/>
      <c r="F93" s="313" t="s">
        <v>868</v>
      </c>
      <c r="G93" s="314"/>
      <c r="H93" s="290" t="s">
        <v>899</v>
      </c>
      <c r="I93" s="290" t="s">
        <v>900</v>
      </c>
      <c r="J93" s="290"/>
      <c r="K93" s="304"/>
    </row>
    <row r="94" s="1" customFormat="1" ht="15" customHeight="1">
      <c r="B94" s="315"/>
      <c r="C94" s="290" t="s">
        <v>901</v>
      </c>
      <c r="D94" s="290"/>
      <c r="E94" s="290"/>
      <c r="F94" s="313" t="s">
        <v>868</v>
      </c>
      <c r="G94" s="314"/>
      <c r="H94" s="290" t="s">
        <v>902</v>
      </c>
      <c r="I94" s="290" t="s">
        <v>903</v>
      </c>
      <c r="J94" s="290"/>
      <c r="K94" s="304"/>
    </row>
    <row r="95" s="1" customFormat="1" ht="15" customHeight="1">
      <c r="B95" s="315"/>
      <c r="C95" s="290" t="s">
        <v>904</v>
      </c>
      <c r="D95" s="290"/>
      <c r="E95" s="290"/>
      <c r="F95" s="313" t="s">
        <v>868</v>
      </c>
      <c r="G95" s="314"/>
      <c r="H95" s="290" t="s">
        <v>904</v>
      </c>
      <c r="I95" s="290" t="s">
        <v>903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868</v>
      </c>
      <c r="G96" s="314"/>
      <c r="H96" s="290" t="s">
        <v>905</v>
      </c>
      <c r="I96" s="290" t="s">
        <v>903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868</v>
      </c>
      <c r="G97" s="314"/>
      <c r="H97" s="290" t="s">
        <v>906</v>
      </c>
      <c r="I97" s="290" t="s">
        <v>903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907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862</v>
      </c>
      <c r="D103" s="305"/>
      <c r="E103" s="305"/>
      <c r="F103" s="305" t="s">
        <v>863</v>
      </c>
      <c r="G103" s="306"/>
      <c r="H103" s="305" t="s">
        <v>54</v>
      </c>
      <c r="I103" s="305" t="s">
        <v>57</v>
      </c>
      <c r="J103" s="305" t="s">
        <v>864</v>
      </c>
      <c r="K103" s="304"/>
    </row>
    <row r="104" s="1" customFormat="1" ht="17.25" customHeight="1">
      <c r="B104" s="302"/>
      <c r="C104" s="307" t="s">
        <v>865</v>
      </c>
      <c r="D104" s="307"/>
      <c r="E104" s="307"/>
      <c r="F104" s="308" t="s">
        <v>866</v>
      </c>
      <c r="G104" s="309"/>
      <c r="H104" s="307"/>
      <c r="I104" s="307"/>
      <c r="J104" s="307" t="s">
        <v>867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868</v>
      </c>
      <c r="G106" s="290"/>
      <c r="H106" s="290" t="s">
        <v>908</v>
      </c>
      <c r="I106" s="290" t="s">
        <v>870</v>
      </c>
      <c r="J106" s="290">
        <v>20</v>
      </c>
      <c r="K106" s="304"/>
    </row>
    <row r="107" s="1" customFormat="1" ht="15" customHeight="1">
      <c r="B107" s="302"/>
      <c r="C107" s="290" t="s">
        <v>871</v>
      </c>
      <c r="D107" s="290"/>
      <c r="E107" s="290"/>
      <c r="F107" s="313" t="s">
        <v>868</v>
      </c>
      <c r="G107" s="290"/>
      <c r="H107" s="290" t="s">
        <v>908</v>
      </c>
      <c r="I107" s="290" t="s">
        <v>870</v>
      </c>
      <c r="J107" s="290">
        <v>120</v>
      </c>
      <c r="K107" s="304"/>
    </row>
    <row r="108" s="1" customFormat="1" ht="15" customHeight="1">
      <c r="B108" s="315"/>
      <c r="C108" s="290" t="s">
        <v>873</v>
      </c>
      <c r="D108" s="290"/>
      <c r="E108" s="290"/>
      <c r="F108" s="313" t="s">
        <v>874</v>
      </c>
      <c r="G108" s="290"/>
      <c r="H108" s="290" t="s">
        <v>908</v>
      </c>
      <c r="I108" s="290" t="s">
        <v>870</v>
      </c>
      <c r="J108" s="290">
        <v>50</v>
      </c>
      <c r="K108" s="304"/>
    </row>
    <row r="109" s="1" customFormat="1" ht="15" customHeight="1">
      <c r="B109" s="315"/>
      <c r="C109" s="290" t="s">
        <v>876</v>
      </c>
      <c r="D109" s="290"/>
      <c r="E109" s="290"/>
      <c r="F109" s="313" t="s">
        <v>868</v>
      </c>
      <c r="G109" s="290"/>
      <c r="H109" s="290" t="s">
        <v>908</v>
      </c>
      <c r="I109" s="290" t="s">
        <v>878</v>
      </c>
      <c r="J109" s="290"/>
      <c r="K109" s="304"/>
    </row>
    <row r="110" s="1" customFormat="1" ht="15" customHeight="1">
      <c r="B110" s="315"/>
      <c r="C110" s="290" t="s">
        <v>887</v>
      </c>
      <c r="D110" s="290"/>
      <c r="E110" s="290"/>
      <c r="F110" s="313" t="s">
        <v>874</v>
      </c>
      <c r="G110" s="290"/>
      <c r="H110" s="290" t="s">
        <v>908</v>
      </c>
      <c r="I110" s="290" t="s">
        <v>870</v>
      </c>
      <c r="J110" s="290">
        <v>50</v>
      </c>
      <c r="K110" s="304"/>
    </row>
    <row r="111" s="1" customFormat="1" ht="15" customHeight="1">
      <c r="B111" s="315"/>
      <c r="C111" s="290" t="s">
        <v>895</v>
      </c>
      <c r="D111" s="290"/>
      <c r="E111" s="290"/>
      <c r="F111" s="313" t="s">
        <v>874</v>
      </c>
      <c r="G111" s="290"/>
      <c r="H111" s="290" t="s">
        <v>908</v>
      </c>
      <c r="I111" s="290" t="s">
        <v>870</v>
      </c>
      <c r="J111" s="290">
        <v>50</v>
      </c>
      <c r="K111" s="304"/>
    </row>
    <row r="112" s="1" customFormat="1" ht="15" customHeight="1">
      <c r="B112" s="315"/>
      <c r="C112" s="290" t="s">
        <v>893</v>
      </c>
      <c r="D112" s="290"/>
      <c r="E112" s="290"/>
      <c r="F112" s="313" t="s">
        <v>874</v>
      </c>
      <c r="G112" s="290"/>
      <c r="H112" s="290" t="s">
        <v>908</v>
      </c>
      <c r="I112" s="290" t="s">
        <v>870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868</v>
      </c>
      <c r="G113" s="290"/>
      <c r="H113" s="290" t="s">
        <v>909</v>
      </c>
      <c r="I113" s="290" t="s">
        <v>870</v>
      </c>
      <c r="J113" s="290">
        <v>20</v>
      </c>
      <c r="K113" s="304"/>
    </row>
    <row r="114" s="1" customFormat="1" ht="15" customHeight="1">
      <c r="B114" s="315"/>
      <c r="C114" s="290" t="s">
        <v>910</v>
      </c>
      <c r="D114" s="290"/>
      <c r="E114" s="290"/>
      <c r="F114" s="313" t="s">
        <v>868</v>
      </c>
      <c r="G114" s="290"/>
      <c r="H114" s="290" t="s">
        <v>911</v>
      </c>
      <c r="I114" s="290" t="s">
        <v>870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868</v>
      </c>
      <c r="G115" s="290"/>
      <c r="H115" s="290" t="s">
        <v>912</v>
      </c>
      <c r="I115" s="290" t="s">
        <v>903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868</v>
      </c>
      <c r="G116" s="290"/>
      <c r="H116" s="290" t="s">
        <v>913</v>
      </c>
      <c r="I116" s="290" t="s">
        <v>903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868</v>
      </c>
      <c r="G117" s="290"/>
      <c r="H117" s="290" t="s">
        <v>914</v>
      </c>
      <c r="I117" s="290" t="s">
        <v>915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916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862</v>
      </c>
      <c r="D123" s="305"/>
      <c r="E123" s="305"/>
      <c r="F123" s="305" t="s">
        <v>863</v>
      </c>
      <c r="G123" s="306"/>
      <c r="H123" s="305" t="s">
        <v>54</v>
      </c>
      <c r="I123" s="305" t="s">
        <v>57</v>
      </c>
      <c r="J123" s="305" t="s">
        <v>864</v>
      </c>
      <c r="K123" s="334"/>
    </row>
    <row r="124" s="1" customFormat="1" ht="17.25" customHeight="1">
      <c r="B124" s="333"/>
      <c r="C124" s="307" t="s">
        <v>865</v>
      </c>
      <c r="D124" s="307"/>
      <c r="E124" s="307"/>
      <c r="F124" s="308" t="s">
        <v>866</v>
      </c>
      <c r="G124" s="309"/>
      <c r="H124" s="307"/>
      <c r="I124" s="307"/>
      <c r="J124" s="307" t="s">
        <v>867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871</v>
      </c>
      <c r="D126" s="312"/>
      <c r="E126" s="312"/>
      <c r="F126" s="313" t="s">
        <v>868</v>
      </c>
      <c r="G126" s="290"/>
      <c r="H126" s="290" t="s">
        <v>908</v>
      </c>
      <c r="I126" s="290" t="s">
        <v>870</v>
      </c>
      <c r="J126" s="290">
        <v>120</v>
      </c>
      <c r="K126" s="338"/>
    </row>
    <row r="127" s="1" customFormat="1" ht="15" customHeight="1">
      <c r="B127" s="335"/>
      <c r="C127" s="290" t="s">
        <v>917</v>
      </c>
      <c r="D127" s="290"/>
      <c r="E127" s="290"/>
      <c r="F127" s="313" t="s">
        <v>868</v>
      </c>
      <c r="G127" s="290"/>
      <c r="H127" s="290" t="s">
        <v>918</v>
      </c>
      <c r="I127" s="290" t="s">
        <v>870</v>
      </c>
      <c r="J127" s="290" t="s">
        <v>919</v>
      </c>
      <c r="K127" s="338"/>
    </row>
    <row r="128" s="1" customFormat="1" ht="15" customHeight="1">
      <c r="B128" s="335"/>
      <c r="C128" s="290" t="s">
        <v>816</v>
      </c>
      <c r="D128" s="290"/>
      <c r="E128" s="290"/>
      <c r="F128" s="313" t="s">
        <v>868</v>
      </c>
      <c r="G128" s="290"/>
      <c r="H128" s="290" t="s">
        <v>920</v>
      </c>
      <c r="I128" s="290" t="s">
        <v>870</v>
      </c>
      <c r="J128" s="290" t="s">
        <v>919</v>
      </c>
      <c r="K128" s="338"/>
    </row>
    <row r="129" s="1" customFormat="1" ht="15" customHeight="1">
      <c r="B129" s="335"/>
      <c r="C129" s="290" t="s">
        <v>879</v>
      </c>
      <c r="D129" s="290"/>
      <c r="E129" s="290"/>
      <c r="F129" s="313" t="s">
        <v>874</v>
      </c>
      <c r="G129" s="290"/>
      <c r="H129" s="290" t="s">
        <v>880</v>
      </c>
      <c r="I129" s="290" t="s">
        <v>870</v>
      </c>
      <c r="J129" s="290">
        <v>15</v>
      </c>
      <c r="K129" s="338"/>
    </row>
    <row r="130" s="1" customFormat="1" ht="15" customHeight="1">
      <c r="B130" s="335"/>
      <c r="C130" s="316" t="s">
        <v>881</v>
      </c>
      <c r="D130" s="316"/>
      <c r="E130" s="316"/>
      <c r="F130" s="317" t="s">
        <v>874</v>
      </c>
      <c r="G130" s="316"/>
      <c r="H130" s="316" t="s">
        <v>882</v>
      </c>
      <c r="I130" s="316" t="s">
        <v>870</v>
      </c>
      <c r="J130" s="316">
        <v>15</v>
      </c>
      <c r="K130" s="338"/>
    </row>
    <row r="131" s="1" customFormat="1" ht="15" customHeight="1">
      <c r="B131" s="335"/>
      <c r="C131" s="316" t="s">
        <v>883</v>
      </c>
      <c r="D131" s="316"/>
      <c r="E131" s="316"/>
      <c r="F131" s="317" t="s">
        <v>874</v>
      </c>
      <c r="G131" s="316"/>
      <c r="H131" s="316" t="s">
        <v>884</v>
      </c>
      <c r="I131" s="316" t="s">
        <v>870</v>
      </c>
      <c r="J131" s="316">
        <v>20</v>
      </c>
      <c r="K131" s="338"/>
    </row>
    <row r="132" s="1" customFormat="1" ht="15" customHeight="1">
      <c r="B132" s="335"/>
      <c r="C132" s="316" t="s">
        <v>885</v>
      </c>
      <c r="D132" s="316"/>
      <c r="E132" s="316"/>
      <c r="F132" s="317" t="s">
        <v>874</v>
      </c>
      <c r="G132" s="316"/>
      <c r="H132" s="316" t="s">
        <v>886</v>
      </c>
      <c r="I132" s="316" t="s">
        <v>870</v>
      </c>
      <c r="J132" s="316">
        <v>20</v>
      </c>
      <c r="K132" s="338"/>
    </row>
    <row r="133" s="1" customFormat="1" ht="15" customHeight="1">
      <c r="B133" s="335"/>
      <c r="C133" s="290" t="s">
        <v>873</v>
      </c>
      <c r="D133" s="290"/>
      <c r="E133" s="290"/>
      <c r="F133" s="313" t="s">
        <v>874</v>
      </c>
      <c r="G133" s="290"/>
      <c r="H133" s="290" t="s">
        <v>908</v>
      </c>
      <c r="I133" s="290" t="s">
        <v>870</v>
      </c>
      <c r="J133" s="290">
        <v>50</v>
      </c>
      <c r="K133" s="338"/>
    </row>
    <row r="134" s="1" customFormat="1" ht="15" customHeight="1">
      <c r="B134" s="335"/>
      <c r="C134" s="290" t="s">
        <v>887</v>
      </c>
      <c r="D134" s="290"/>
      <c r="E134" s="290"/>
      <c r="F134" s="313" t="s">
        <v>874</v>
      </c>
      <c r="G134" s="290"/>
      <c r="H134" s="290" t="s">
        <v>908</v>
      </c>
      <c r="I134" s="290" t="s">
        <v>870</v>
      </c>
      <c r="J134" s="290">
        <v>50</v>
      </c>
      <c r="K134" s="338"/>
    </row>
    <row r="135" s="1" customFormat="1" ht="15" customHeight="1">
      <c r="B135" s="335"/>
      <c r="C135" s="290" t="s">
        <v>893</v>
      </c>
      <c r="D135" s="290"/>
      <c r="E135" s="290"/>
      <c r="F135" s="313" t="s">
        <v>874</v>
      </c>
      <c r="G135" s="290"/>
      <c r="H135" s="290" t="s">
        <v>908</v>
      </c>
      <c r="I135" s="290" t="s">
        <v>870</v>
      </c>
      <c r="J135" s="290">
        <v>50</v>
      </c>
      <c r="K135" s="338"/>
    </row>
    <row r="136" s="1" customFormat="1" ht="15" customHeight="1">
      <c r="B136" s="335"/>
      <c r="C136" s="290" t="s">
        <v>895</v>
      </c>
      <c r="D136" s="290"/>
      <c r="E136" s="290"/>
      <c r="F136" s="313" t="s">
        <v>874</v>
      </c>
      <c r="G136" s="290"/>
      <c r="H136" s="290" t="s">
        <v>908</v>
      </c>
      <c r="I136" s="290" t="s">
        <v>870</v>
      </c>
      <c r="J136" s="290">
        <v>50</v>
      </c>
      <c r="K136" s="338"/>
    </row>
    <row r="137" s="1" customFormat="1" ht="15" customHeight="1">
      <c r="B137" s="335"/>
      <c r="C137" s="290" t="s">
        <v>896</v>
      </c>
      <c r="D137" s="290"/>
      <c r="E137" s="290"/>
      <c r="F137" s="313" t="s">
        <v>874</v>
      </c>
      <c r="G137" s="290"/>
      <c r="H137" s="290" t="s">
        <v>921</v>
      </c>
      <c r="I137" s="290" t="s">
        <v>870</v>
      </c>
      <c r="J137" s="290">
        <v>255</v>
      </c>
      <c r="K137" s="338"/>
    </row>
    <row r="138" s="1" customFormat="1" ht="15" customHeight="1">
      <c r="B138" s="335"/>
      <c r="C138" s="290" t="s">
        <v>898</v>
      </c>
      <c r="D138" s="290"/>
      <c r="E138" s="290"/>
      <c r="F138" s="313" t="s">
        <v>868</v>
      </c>
      <c r="G138" s="290"/>
      <c r="H138" s="290" t="s">
        <v>922</v>
      </c>
      <c r="I138" s="290" t="s">
        <v>900</v>
      </c>
      <c r="J138" s="290"/>
      <c r="K138" s="338"/>
    </row>
    <row r="139" s="1" customFormat="1" ht="15" customHeight="1">
      <c r="B139" s="335"/>
      <c r="C139" s="290" t="s">
        <v>901</v>
      </c>
      <c r="D139" s="290"/>
      <c r="E139" s="290"/>
      <c r="F139" s="313" t="s">
        <v>868</v>
      </c>
      <c r="G139" s="290"/>
      <c r="H139" s="290" t="s">
        <v>923</v>
      </c>
      <c r="I139" s="290" t="s">
        <v>903</v>
      </c>
      <c r="J139" s="290"/>
      <c r="K139" s="338"/>
    </row>
    <row r="140" s="1" customFormat="1" ht="15" customHeight="1">
      <c r="B140" s="335"/>
      <c r="C140" s="290" t="s">
        <v>904</v>
      </c>
      <c r="D140" s="290"/>
      <c r="E140" s="290"/>
      <c r="F140" s="313" t="s">
        <v>868</v>
      </c>
      <c r="G140" s="290"/>
      <c r="H140" s="290" t="s">
        <v>904</v>
      </c>
      <c r="I140" s="290" t="s">
        <v>903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868</v>
      </c>
      <c r="G141" s="290"/>
      <c r="H141" s="290" t="s">
        <v>924</v>
      </c>
      <c r="I141" s="290" t="s">
        <v>903</v>
      </c>
      <c r="J141" s="290"/>
      <c r="K141" s="338"/>
    </row>
    <row r="142" s="1" customFormat="1" ht="15" customHeight="1">
      <c r="B142" s="335"/>
      <c r="C142" s="290" t="s">
        <v>925</v>
      </c>
      <c r="D142" s="290"/>
      <c r="E142" s="290"/>
      <c r="F142" s="313" t="s">
        <v>868</v>
      </c>
      <c r="G142" s="290"/>
      <c r="H142" s="290" t="s">
        <v>926</v>
      </c>
      <c r="I142" s="290" t="s">
        <v>903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927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862</v>
      </c>
      <c r="D148" s="305"/>
      <c r="E148" s="305"/>
      <c r="F148" s="305" t="s">
        <v>863</v>
      </c>
      <c r="G148" s="306"/>
      <c r="H148" s="305" t="s">
        <v>54</v>
      </c>
      <c r="I148" s="305" t="s">
        <v>57</v>
      </c>
      <c r="J148" s="305" t="s">
        <v>864</v>
      </c>
      <c r="K148" s="304"/>
    </row>
    <row r="149" s="1" customFormat="1" ht="17.25" customHeight="1">
      <c r="B149" s="302"/>
      <c r="C149" s="307" t="s">
        <v>865</v>
      </c>
      <c r="D149" s="307"/>
      <c r="E149" s="307"/>
      <c r="F149" s="308" t="s">
        <v>866</v>
      </c>
      <c r="G149" s="309"/>
      <c r="H149" s="307"/>
      <c r="I149" s="307"/>
      <c r="J149" s="307" t="s">
        <v>867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871</v>
      </c>
      <c r="D151" s="290"/>
      <c r="E151" s="290"/>
      <c r="F151" s="343" t="s">
        <v>868</v>
      </c>
      <c r="G151" s="290"/>
      <c r="H151" s="342" t="s">
        <v>908</v>
      </c>
      <c r="I151" s="342" t="s">
        <v>870</v>
      </c>
      <c r="J151" s="342">
        <v>120</v>
      </c>
      <c r="K151" s="338"/>
    </row>
    <row r="152" s="1" customFormat="1" ht="15" customHeight="1">
      <c r="B152" s="315"/>
      <c r="C152" s="342" t="s">
        <v>917</v>
      </c>
      <c r="D152" s="290"/>
      <c r="E152" s="290"/>
      <c r="F152" s="343" t="s">
        <v>868</v>
      </c>
      <c r="G152" s="290"/>
      <c r="H152" s="342" t="s">
        <v>928</v>
      </c>
      <c r="I152" s="342" t="s">
        <v>870</v>
      </c>
      <c r="J152" s="342" t="s">
        <v>919</v>
      </c>
      <c r="K152" s="338"/>
    </row>
    <row r="153" s="1" customFormat="1" ht="15" customHeight="1">
      <c r="B153" s="315"/>
      <c r="C153" s="342" t="s">
        <v>816</v>
      </c>
      <c r="D153" s="290"/>
      <c r="E153" s="290"/>
      <c r="F153" s="343" t="s">
        <v>868</v>
      </c>
      <c r="G153" s="290"/>
      <c r="H153" s="342" t="s">
        <v>929</v>
      </c>
      <c r="I153" s="342" t="s">
        <v>870</v>
      </c>
      <c r="J153" s="342" t="s">
        <v>919</v>
      </c>
      <c r="K153" s="338"/>
    </row>
    <row r="154" s="1" customFormat="1" ht="15" customHeight="1">
      <c r="B154" s="315"/>
      <c r="C154" s="342" t="s">
        <v>873</v>
      </c>
      <c r="D154" s="290"/>
      <c r="E154" s="290"/>
      <c r="F154" s="343" t="s">
        <v>874</v>
      </c>
      <c r="G154" s="290"/>
      <c r="H154" s="342" t="s">
        <v>908</v>
      </c>
      <c r="I154" s="342" t="s">
        <v>870</v>
      </c>
      <c r="J154" s="342">
        <v>50</v>
      </c>
      <c r="K154" s="338"/>
    </row>
    <row r="155" s="1" customFormat="1" ht="15" customHeight="1">
      <c r="B155" s="315"/>
      <c r="C155" s="342" t="s">
        <v>876</v>
      </c>
      <c r="D155" s="290"/>
      <c r="E155" s="290"/>
      <c r="F155" s="343" t="s">
        <v>868</v>
      </c>
      <c r="G155" s="290"/>
      <c r="H155" s="342" t="s">
        <v>908</v>
      </c>
      <c r="I155" s="342" t="s">
        <v>878</v>
      </c>
      <c r="J155" s="342"/>
      <c r="K155" s="338"/>
    </row>
    <row r="156" s="1" customFormat="1" ht="15" customHeight="1">
      <c r="B156" s="315"/>
      <c r="C156" s="342" t="s">
        <v>887</v>
      </c>
      <c r="D156" s="290"/>
      <c r="E156" s="290"/>
      <c r="F156" s="343" t="s">
        <v>874</v>
      </c>
      <c r="G156" s="290"/>
      <c r="H156" s="342" t="s">
        <v>908</v>
      </c>
      <c r="I156" s="342" t="s">
        <v>870</v>
      </c>
      <c r="J156" s="342">
        <v>50</v>
      </c>
      <c r="K156" s="338"/>
    </row>
    <row r="157" s="1" customFormat="1" ht="15" customHeight="1">
      <c r="B157" s="315"/>
      <c r="C157" s="342" t="s">
        <v>895</v>
      </c>
      <c r="D157" s="290"/>
      <c r="E157" s="290"/>
      <c r="F157" s="343" t="s">
        <v>874</v>
      </c>
      <c r="G157" s="290"/>
      <c r="H157" s="342" t="s">
        <v>908</v>
      </c>
      <c r="I157" s="342" t="s">
        <v>870</v>
      </c>
      <c r="J157" s="342">
        <v>50</v>
      </c>
      <c r="K157" s="338"/>
    </row>
    <row r="158" s="1" customFormat="1" ht="15" customHeight="1">
      <c r="B158" s="315"/>
      <c r="C158" s="342" t="s">
        <v>893</v>
      </c>
      <c r="D158" s="290"/>
      <c r="E158" s="290"/>
      <c r="F158" s="343" t="s">
        <v>874</v>
      </c>
      <c r="G158" s="290"/>
      <c r="H158" s="342" t="s">
        <v>908</v>
      </c>
      <c r="I158" s="342" t="s">
        <v>870</v>
      </c>
      <c r="J158" s="342">
        <v>50</v>
      </c>
      <c r="K158" s="338"/>
    </row>
    <row r="159" s="1" customFormat="1" ht="15" customHeight="1">
      <c r="B159" s="315"/>
      <c r="C159" s="342" t="s">
        <v>82</v>
      </c>
      <c r="D159" s="290"/>
      <c r="E159" s="290"/>
      <c r="F159" s="343" t="s">
        <v>868</v>
      </c>
      <c r="G159" s="290"/>
      <c r="H159" s="342" t="s">
        <v>930</v>
      </c>
      <c r="I159" s="342" t="s">
        <v>870</v>
      </c>
      <c r="J159" s="342" t="s">
        <v>931</v>
      </c>
      <c r="K159" s="338"/>
    </row>
    <row r="160" s="1" customFormat="1" ht="15" customHeight="1">
      <c r="B160" s="315"/>
      <c r="C160" s="342" t="s">
        <v>932</v>
      </c>
      <c r="D160" s="290"/>
      <c r="E160" s="290"/>
      <c r="F160" s="343" t="s">
        <v>868</v>
      </c>
      <c r="G160" s="290"/>
      <c r="H160" s="342" t="s">
        <v>933</v>
      </c>
      <c r="I160" s="342" t="s">
        <v>903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934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862</v>
      </c>
      <c r="D166" s="305"/>
      <c r="E166" s="305"/>
      <c r="F166" s="305" t="s">
        <v>863</v>
      </c>
      <c r="G166" s="347"/>
      <c r="H166" s="348" t="s">
        <v>54</v>
      </c>
      <c r="I166" s="348" t="s">
        <v>57</v>
      </c>
      <c r="J166" s="305" t="s">
        <v>864</v>
      </c>
      <c r="K166" s="282"/>
    </row>
    <row r="167" s="1" customFormat="1" ht="17.25" customHeight="1">
      <c r="B167" s="283"/>
      <c r="C167" s="307" t="s">
        <v>865</v>
      </c>
      <c r="D167" s="307"/>
      <c r="E167" s="307"/>
      <c r="F167" s="308" t="s">
        <v>866</v>
      </c>
      <c r="G167" s="349"/>
      <c r="H167" s="350"/>
      <c r="I167" s="350"/>
      <c r="J167" s="307" t="s">
        <v>867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871</v>
      </c>
      <c r="D169" s="290"/>
      <c r="E169" s="290"/>
      <c r="F169" s="313" t="s">
        <v>868</v>
      </c>
      <c r="G169" s="290"/>
      <c r="H169" s="290" t="s">
        <v>908</v>
      </c>
      <c r="I169" s="290" t="s">
        <v>870</v>
      </c>
      <c r="J169" s="290">
        <v>120</v>
      </c>
      <c r="K169" s="338"/>
    </row>
    <row r="170" s="1" customFormat="1" ht="15" customHeight="1">
      <c r="B170" s="315"/>
      <c r="C170" s="290" t="s">
        <v>917</v>
      </c>
      <c r="D170" s="290"/>
      <c r="E170" s="290"/>
      <c r="F170" s="313" t="s">
        <v>868</v>
      </c>
      <c r="G170" s="290"/>
      <c r="H170" s="290" t="s">
        <v>918</v>
      </c>
      <c r="I170" s="290" t="s">
        <v>870</v>
      </c>
      <c r="J170" s="290" t="s">
        <v>919</v>
      </c>
      <c r="K170" s="338"/>
    </row>
    <row r="171" s="1" customFormat="1" ht="15" customHeight="1">
      <c r="B171" s="315"/>
      <c r="C171" s="290" t="s">
        <v>816</v>
      </c>
      <c r="D171" s="290"/>
      <c r="E171" s="290"/>
      <c r="F171" s="313" t="s">
        <v>868</v>
      </c>
      <c r="G171" s="290"/>
      <c r="H171" s="290" t="s">
        <v>935</v>
      </c>
      <c r="I171" s="290" t="s">
        <v>870</v>
      </c>
      <c r="J171" s="290" t="s">
        <v>919</v>
      </c>
      <c r="K171" s="338"/>
    </row>
    <row r="172" s="1" customFormat="1" ht="15" customHeight="1">
      <c r="B172" s="315"/>
      <c r="C172" s="290" t="s">
        <v>873</v>
      </c>
      <c r="D172" s="290"/>
      <c r="E172" s="290"/>
      <c r="F172" s="313" t="s">
        <v>874</v>
      </c>
      <c r="G172" s="290"/>
      <c r="H172" s="290" t="s">
        <v>935</v>
      </c>
      <c r="I172" s="290" t="s">
        <v>870</v>
      </c>
      <c r="J172" s="290">
        <v>50</v>
      </c>
      <c r="K172" s="338"/>
    </row>
    <row r="173" s="1" customFormat="1" ht="15" customHeight="1">
      <c r="B173" s="315"/>
      <c r="C173" s="290" t="s">
        <v>876</v>
      </c>
      <c r="D173" s="290"/>
      <c r="E173" s="290"/>
      <c r="F173" s="313" t="s">
        <v>868</v>
      </c>
      <c r="G173" s="290"/>
      <c r="H173" s="290" t="s">
        <v>935</v>
      </c>
      <c r="I173" s="290" t="s">
        <v>878</v>
      </c>
      <c r="J173" s="290"/>
      <c r="K173" s="338"/>
    </row>
    <row r="174" s="1" customFormat="1" ht="15" customHeight="1">
      <c r="B174" s="315"/>
      <c r="C174" s="290" t="s">
        <v>887</v>
      </c>
      <c r="D174" s="290"/>
      <c r="E174" s="290"/>
      <c r="F174" s="313" t="s">
        <v>874</v>
      </c>
      <c r="G174" s="290"/>
      <c r="H174" s="290" t="s">
        <v>935</v>
      </c>
      <c r="I174" s="290" t="s">
        <v>870</v>
      </c>
      <c r="J174" s="290">
        <v>50</v>
      </c>
      <c r="K174" s="338"/>
    </row>
    <row r="175" s="1" customFormat="1" ht="15" customHeight="1">
      <c r="B175" s="315"/>
      <c r="C175" s="290" t="s">
        <v>895</v>
      </c>
      <c r="D175" s="290"/>
      <c r="E175" s="290"/>
      <c r="F175" s="313" t="s">
        <v>874</v>
      </c>
      <c r="G175" s="290"/>
      <c r="H175" s="290" t="s">
        <v>935</v>
      </c>
      <c r="I175" s="290" t="s">
        <v>870</v>
      </c>
      <c r="J175" s="290">
        <v>50</v>
      </c>
      <c r="K175" s="338"/>
    </row>
    <row r="176" s="1" customFormat="1" ht="15" customHeight="1">
      <c r="B176" s="315"/>
      <c r="C176" s="290" t="s">
        <v>893</v>
      </c>
      <c r="D176" s="290"/>
      <c r="E176" s="290"/>
      <c r="F176" s="313" t="s">
        <v>874</v>
      </c>
      <c r="G176" s="290"/>
      <c r="H176" s="290" t="s">
        <v>935</v>
      </c>
      <c r="I176" s="290" t="s">
        <v>870</v>
      </c>
      <c r="J176" s="290">
        <v>50</v>
      </c>
      <c r="K176" s="338"/>
    </row>
    <row r="177" s="1" customFormat="1" ht="15" customHeight="1">
      <c r="B177" s="315"/>
      <c r="C177" s="290" t="s">
        <v>95</v>
      </c>
      <c r="D177" s="290"/>
      <c r="E177" s="290"/>
      <c r="F177" s="313" t="s">
        <v>868</v>
      </c>
      <c r="G177" s="290"/>
      <c r="H177" s="290" t="s">
        <v>936</v>
      </c>
      <c r="I177" s="290" t="s">
        <v>937</v>
      </c>
      <c r="J177" s="290"/>
      <c r="K177" s="338"/>
    </row>
    <row r="178" s="1" customFormat="1" ht="15" customHeight="1">
      <c r="B178" s="315"/>
      <c r="C178" s="290" t="s">
        <v>57</v>
      </c>
      <c r="D178" s="290"/>
      <c r="E178" s="290"/>
      <c r="F178" s="313" t="s">
        <v>868</v>
      </c>
      <c r="G178" s="290"/>
      <c r="H178" s="290" t="s">
        <v>938</v>
      </c>
      <c r="I178" s="290" t="s">
        <v>939</v>
      </c>
      <c r="J178" s="290">
        <v>1</v>
      </c>
      <c r="K178" s="338"/>
    </row>
    <row r="179" s="1" customFormat="1" ht="15" customHeight="1">
      <c r="B179" s="315"/>
      <c r="C179" s="290" t="s">
        <v>53</v>
      </c>
      <c r="D179" s="290"/>
      <c r="E179" s="290"/>
      <c r="F179" s="313" t="s">
        <v>868</v>
      </c>
      <c r="G179" s="290"/>
      <c r="H179" s="290" t="s">
        <v>940</v>
      </c>
      <c r="I179" s="290" t="s">
        <v>870</v>
      </c>
      <c r="J179" s="290">
        <v>20</v>
      </c>
      <c r="K179" s="338"/>
    </row>
    <row r="180" s="1" customFormat="1" ht="15" customHeight="1">
      <c r="B180" s="315"/>
      <c r="C180" s="290" t="s">
        <v>54</v>
      </c>
      <c r="D180" s="290"/>
      <c r="E180" s="290"/>
      <c r="F180" s="313" t="s">
        <v>868</v>
      </c>
      <c r="G180" s="290"/>
      <c r="H180" s="290" t="s">
        <v>941</v>
      </c>
      <c r="I180" s="290" t="s">
        <v>870</v>
      </c>
      <c r="J180" s="290">
        <v>255</v>
      </c>
      <c r="K180" s="338"/>
    </row>
    <row r="181" s="1" customFormat="1" ht="15" customHeight="1">
      <c r="B181" s="315"/>
      <c r="C181" s="290" t="s">
        <v>96</v>
      </c>
      <c r="D181" s="290"/>
      <c r="E181" s="290"/>
      <c r="F181" s="313" t="s">
        <v>868</v>
      </c>
      <c r="G181" s="290"/>
      <c r="H181" s="290" t="s">
        <v>832</v>
      </c>
      <c r="I181" s="290" t="s">
        <v>870</v>
      </c>
      <c r="J181" s="290">
        <v>10</v>
      </c>
      <c r="K181" s="338"/>
    </row>
    <row r="182" s="1" customFormat="1" ht="15" customHeight="1">
      <c r="B182" s="315"/>
      <c r="C182" s="290" t="s">
        <v>97</v>
      </c>
      <c r="D182" s="290"/>
      <c r="E182" s="290"/>
      <c r="F182" s="313" t="s">
        <v>868</v>
      </c>
      <c r="G182" s="290"/>
      <c r="H182" s="290" t="s">
        <v>942</v>
      </c>
      <c r="I182" s="290" t="s">
        <v>903</v>
      </c>
      <c r="J182" s="290"/>
      <c r="K182" s="338"/>
    </row>
    <row r="183" s="1" customFormat="1" ht="15" customHeight="1">
      <c r="B183" s="315"/>
      <c r="C183" s="290" t="s">
        <v>943</v>
      </c>
      <c r="D183" s="290"/>
      <c r="E183" s="290"/>
      <c r="F183" s="313" t="s">
        <v>868</v>
      </c>
      <c r="G183" s="290"/>
      <c r="H183" s="290" t="s">
        <v>944</v>
      </c>
      <c r="I183" s="290" t="s">
        <v>903</v>
      </c>
      <c r="J183" s="290"/>
      <c r="K183" s="338"/>
    </row>
    <row r="184" s="1" customFormat="1" ht="15" customHeight="1">
      <c r="B184" s="315"/>
      <c r="C184" s="290" t="s">
        <v>932</v>
      </c>
      <c r="D184" s="290"/>
      <c r="E184" s="290"/>
      <c r="F184" s="313" t="s">
        <v>868</v>
      </c>
      <c r="G184" s="290"/>
      <c r="H184" s="290" t="s">
        <v>945</v>
      </c>
      <c r="I184" s="290" t="s">
        <v>903</v>
      </c>
      <c r="J184" s="290"/>
      <c r="K184" s="338"/>
    </row>
    <row r="185" s="1" customFormat="1" ht="15" customHeight="1">
      <c r="B185" s="315"/>
      <c r="C185" s="290" t="s">
        <v>99</v>
      </c>
      <c r="D185" s="290"/>
      <c r="E185" s="290"/>
      <c r="F185" s="313" t="s">
        <v>874</v>
      </c>
      <c r="G185" s="290"/>
      <c r="H185" s="290" t="s">
        <v>946</v>
      </c>
      <c r="I185" s="290" t="s">
        <v>870</v>
      </c>
      <c r="J185" s="290">
        <v>50</v>
      </c>
      <c r="K185" s="338"/>
    </row>
    <row r="186" s="1" customFormat="1" ht="15" customHeight="1">
      <c r="B186" s="315"/>
      <c r="C186" s="290" t="s">
        <v>947</v>
      </c>
      <c r="D186" s="290"/>
      <c r="E186" s="290"/>
      <c r="F186" s="313" t="s">
        <v>874</v>
      </c>
      <c r="G186" s="290"/>
      <c r="H186" s="290" t="s">
        <v>948</v>
      </c>
      <c r="I186" s="290" t="s">
        <v>949</v>
      </c>
      <c r="J186" s="290"/>
      <c r="K186" s="338"/>
    </row>
    <row r="187" s="1" customFormat="1" ht="15" customHeight="1">
      <c r="B187" s="315"/>
      <c r="C187" s="290" t="s">
        <v>950</v>
      </c>
      <c r="D187" s="290"/>
      <c r="E187" s="290"/>
      <c r="F187" s="313" t="s">
        <v>874</v>
      </c>
      <c r="G187" s="290"/>
      <c r="H187" s="290" t="s">
        <v>951</v>
      </c>
      <c r="I187" s="290" t="s">
        <v>949</v>
      </c>
      <c r="J187" s="290"/>
      <c r="K187" s="338"/>
    </row>
    <row r="188" s="1" customFormat="1" ht="15" customHeight="1">
      <c r="B188" s="315"/>
      <c r="C188" s="290" t="s">
        <v>952</v>
      </c>
      <c r="D188" s="290"/>
      <c r="E188" s="290"/>
      <c r="F188" s="313" t="s">
        <v>874</v>
      </c>
      <c r="G188" s="290"/>
      <c r="H188" s="290" t="s">
        <v>953</v>
      </c>
      <c r="I188" s="290" t="s">
        <v>949</v>
      </c>
      <c r="J188" s="290"/>
      <c r="K188" s="338"/>
    </row>
    <row r="189" s="1" customFormat="1" ht="15" customHeight="1">
      <c r="B189" s="315"/>
      <c r="C189" s="351" t="s">
        <v>954</v>
      </c>
      <c r="D189" s="290"/>
      <c r="E189" s="290"/>
      <c r="F189" s="313" t="s">
        <v>874</v>
      </c>
      <c r="G189" s="290"/>
      <c r="H189" s="290" t="s">
        <v>955</v>
      </c>
      <c r="I189" s="290" t="s">
        <v>956</v>
      </c>
      <c r="J189" s="352" t="s">
        <v>957</v>
      </c>
      <c r="K189" s="338"/>
    </row>
    <row r="190" s="1" customFormat="1" ht="15" customHeight="1">
      <c r="B190" s="315"/>
      <c r="C190" s="351" t="s">
        <v>42</v>
      </c>
      <c r="D190" s="290"/>
      <c r="E190" s="290"/>
      <c r="F190" s="313" t="s">
        <v>868</v>
      </c>
      <c r="G190" s="290"/>
      <c r="H190" s="287" t="s">
        <v>958</v>
      </c>
      <c r="I190" s="290" t="s">
        <v>959</v>
      </c>
      <c r="J190" s="290"/>
      <c r="K190" s="338"/>
    </row>
    <row r="191" s="1" customFormat="1" ht="15" customHeight="1">
      <c r="B191" s="315"/>
      <c r="C191" s="351" t="s">
        <v>960</v>
      </c>
      <c r="D191" s="290"/>
      <c r="E191" s="290"/>
      <c r="F191" s="313" t="s">
        <v>868</v>
      </c>
      <c r="G191" s="290"/>
      <c r="H191" s="290" t="s">
        <v>961</v>
      </c>
      <c r="I191" s="290" t="s">
        <v>903</v>
      </c>
      <c r="J191" s="290"/>
      <c r="K191" s="338"/>
    </row>
    <row r="192" s="1" customFormat="1" ht="15" customHeight="1">
      <c r="B192" s="315"/>
      <c r="C192" s="351" t="s">
        <v>962</v>
      </c>
      <c r="D192" s="290"/>
      <c r="E192" s="290"/>
      <c r="F192" s="313" t="s">
        <v>868</v>
      </c>
      <c r="G192" s="290"/>
      <c r="H192" s="290" t="s">
        <v>963</v>
      </c>
      <c r="I192" s="290" t="s">
        <v>903</v>
      </c>
      <c r="J192" s="290"/>
      <c r="K192" s="338"/>
    </row>
    <row r="193" s="1" customFormat="1" ht="15" customHeight="1">
      <c r="B193" s="315"/>
      <c r="C193" s="351" t="s">
        <v>964</v>
      </c>
      <c r="D193" s="290"/>
      <c r="E193" s="290"/>
      <c r="F193" s="313" t="s">
        <v>874</v>
      </c>
      <c r="G193" s="290"/>
      <c r="H193" s="290" t="s">
        <v>965</v>
      </c>
      <c r="I193" s="290" t="s">
        <v>903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966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967</v>
      </c>
      <c r="D200" s="354"/>
      <c r="E200" s="354"/>
      <c r="F200" s="354" t="s">
        <v>968</v>
      </c>
      <c r="G200" s="355"/>
      <c r="H200" s="354" t="s">
        <v>969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959</v>
      </c>
      <c r="D202" s="290"/>
      <c r="E202" s="290"/>
      <c r="F202" s="313" t="s">
        <v>43</v>
      </c>
      <c r="G202" s="290"/>
      <c r="H202" s="290" t="s">
        <v>970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44</v>
      </c>
      <c r="G203" s="290"/>
      <c r="H203" s="290" t="s">
        <v>971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47</v>
      </c>
      <c r="G204" s="290"/>
      <c r="H204" s="290" t="s">
        <v>972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45</v>
      </c>
      <c r="G205" s="290"/>
      <c r="H205" s="290" t="s">
        <v>973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46</v>
      </c>
      <c r="G206" s="290"/>
      <c r="H206" s="290" t="s">
        <v>974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915</v>
      </c>
      <c r="D208" s="290"/>
      <c r="E208" s="290"/>
      <c r="F208" s="313" t="s">
        <v>76</v>
      </c>
      <c r="G208" s="290"/>
      <c r="H208" s="290" t="s">
        <v>975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810</v>
      </c>
      <c r="G209" s="290"/>
      <c r="H209" s="290" t="s">
        <v>811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808</v>
      </c>
      <c r="G210" s="290"/>
      <c r="H210" s="290" t="s">
        <v>976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812</v>
      </c>
      <c r="G211" s="351"/>
      <c r="H211" s="342" t="s">
        <v>813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814</v>
      </c>
      <c r="G212" s="351"/>
      <c r="H212" s="342" t="s">
        <v>977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939</v>
      </c>
      <c r="D214" s="290"/>
      <c r="E214" s="290"/>
      <c r="F214" s="313">
        <v>1</v>
      </c>
      <c r="G214" s="351"/>
      <c r="H214" s="342" t="s">
        <v>978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979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980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981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Hlavackova</dc:creator>
  <cp:lastModifiedBy>Hlavackova</cp:lastModifiedBy>
  <dcterms:created xsi:type="dcterms:W3CDTF">2021-07-29T12:31:29Z</dcterms:created>
  <dcterms:modified xsi:type="dcterms:W3CDTF">2021-07-29T12:31:33Z</dcterms:modified>
</cp:coreProperties>
</file>