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165" windowHeight="109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<sst xmlns="http://schemas.openxmlformats.org/spreadsheetml/2006/main" count="105" uniqueCount="68">
  <si>
    <t>tuzemských dodavatelů, v cenách materiálu jsou zahrnuty náklady na pořízení, dopravu, popř. meziskladování</t>
  </si>
  <si>
    <t>823-1</t>
  </si>
  <si>
    <t>184 80-2111</t>
  </si>
  <si>
    <t>chem.odplevelení před založením kultury v rov.n.sv.do 1:5</t>
  </si>
  <si>
    <t>m2</t>
  </si>
  <si>
    <t>S1</t>
  </si>
  <si>
    <t>l</t>
  </si>
  <si>
    <t>181 11-1111</t>
  </si>
  <si>
    <t>plošná úprava terénu, vyrovnání nerovností+-100 mm</t>
  </si>
  <si>
    <t>R-položka</t>
  </si>
  <si>
    <t>m3</t>
  </si>
  <si>
    <t>S2</t>
  </si>
  <si>
    <t>S3</t>
  </si>
  <si>
    <t>odstranění, odvoz a uložení zbytků kořenů, kamenů apod.</t>
  </si>
  <si>
    <t>komplet</t>
  </si>
  <si>
    <t>183 40-3113</t>
  </si>
  <si>
    <t>obdělání půdy rotavátorováním v rovině 2x</t>
  </si>
  <si>
    <t>183 40-3153</t>
  </si>
  <si>
    <t>obdělání půdy hrabáním v rov. 2x</t>
  </si>
  <si>
    <t>183 40-3132</t>
  </si>
  <si>
    <t>ruční dorytí okrajů 10% plochy (hornina 3)</t>
  </si>
  <si>
    <t>183 10-1113</t>
  </si>
  <si>
    <t>hloubení jamek bez výměny půdy, objem do 0,05 m3 v rov.</t>
  </si>
  <si>
    <t>ks</t>
  </si>
  <si>
    <t>184 10-2111</t>
  </si>
  <si>
    <t>výsadba dřeviny s balem, pr.b. do 20 cm, v rov. vč. 1x zalití</t>
  </si>
  <si>
    <t>řez keře při výsadbě</t>
  </si>
  <si>
    <t>183 10-1114</t>
  </si>
  <si>
    <t>hloubení jamek bez výměny půdy, objem do 0,125 m3 v rov.</t>
  </si>
  <si>
    <t>184 10-2112</t>
  </si>
  <si>
    <t>výsadba dřeviny s balem, pr.b. do 30 cm, v rov. vč. 1x zalití</t>
  </si>
  <si>
    <t>184 91-1421</t>
  </si>
  <si>
    <t>mulčování,tl.vrstvy 10 cm, v rov.</t>
  </si>
  <si>
    <t>mulčovací kůra drcená</t>
  </si>
  <si>
    <t>mezisoučet</t>
  </si>
  <si>
    <t>Výsadbový materiál</t>
  </si>
  <si>
    <t>Syringa meyeri 'Palibin'</t>
  </si>
  <si>
    <t xml:space="preserve">Výsadba stromů alejových s balem </t>
  </si>
  <si>
    <t>183 10-1121</t>
  </si>
  <si>
    <t>hl. jamek bez vým. půdy, objem do 1 m3, rov.n.sv.do 1:5</t>
  </si>
  <si>
    <t>184 10-2114</t>
  </si>
  <si>
    <t>výsadba dř.s balem, pr.balu do 50 cm, v rov., vč. 1x zalití</t>
  </si>
  <si>
    <t>promísení půdního kondicionéru do půdy ve výs.jamce</t>
  </si>
  <si>
    <t>půdní kondicionér (Agrisorb, Terracottem) 0,3 kg/ks</t>
  </si>
  <si>
    <t>kg</t>
  </si>
  <si>
    <t>řez stromu při výsadbě</t>
  </si>
  <si>
    <t>184 21-5133</t>
  </si>
  <si>
    <t>ukotvení dřeviny třemi  kůly, délka kůlů do 3m</t>
  </si>
  <si>
    <t>kotvicí materiál (3 kůly, 3 příčníky, úvazek)</t>
  </si>
  <si>
    <t>sada</t>
  </si>
  <si>
    <t>mulčování,tl.vrstvy 10 cm, v rov. (1 m2/ks)</t>
  </si>
  <si>
    <t>Rekapitulace rozpočtu</t>
  </si>
  <si>
    <t>Založení zeleně celkem bez DPH</t>
  </si>
  <si>
    <t>DPH 21 %</t>
  </si>
  <si>
    <t>celkem vč. DPH</t>
  </si>
  <si>
    <t>Vzrostlé keře s balem  (60-80, není-li uvedeno jinak)</t>
  </si>
  <si>
    <t>Stromy alejové s balem (14-16)</t>
  </si>
  <si>
    <t xml:space="preserve">Tilia cordata 'Greenspire' </t>
  </si>
  <si>
    <t>Taxus media 'Hicksii'</t>
  </si>
  <si>
    <t>Syringa vulgaris - štěpované velkokvěté kultivary</t>
  </si>
  <si>
    <t>Cotoneaster horizontalis</t>
  </si>
  <si>
    <t>Spiraea cinerea 'Grefsheim'</t>
  </si>
  <si>
    <t>Spiraea japonica 'Little Princess'</t>
  </si>
  <si>
    <t>Rekonstrukce chodníků v obci Štěpánov</t>
  </si>
  <si>
    <t xml:space="preserve">Keře kontejnerované (20-30, není-li uvedeno jinak) </t>
  </si>
  <si>
    <t>Výsadba keřů s balem nebo kontejner.</t>
  </si>
  <si>
    <t>Obsah položek  a ceny dle Katalogu popisů a směrných cen stavebních prací ÚRS Praha, ceny materiálu dle průměrných cen významných</t>
  </si>
  <si>
    <t xml:space="preserve"> herbicitní přípravek na hubení plevelů (0,0006 l/m2)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</si>
</sst>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name val="Arial Narrow"/>
      <family val="2"/>
    </font>
    <font>
      <b/>
      <i/>
      <sz val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/>
    <xf numFmtId="4" fontId="3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/>
    <xf numFmtId="4" fontId="4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Fill="1" applyBorder="1"/>
    <xf numFmtId="4" fontId="5" fillId="0" borderId="0" xfId="0" applyNumberFormat="1" applyFont="1" applyFill="1" applyBorder="1"/>
    <xf numFmtId="0" fontId="6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1" fontId="5" fillId="0" borderId="0" xfId="0" applyNumberFormat="1" applyFont="1" applyFill="1" applyBorder="1"/>
    <xf numFmtId="0" fontId="5" fillId="0" borderId="5" xfId="0" applyFont="1" applyBorder="1"/>
    <xf numFmtId="4" fontId="5" fillId="0" borderId="0" xfId="0" applyNumberFormat="1" applyFont="1" applyBorder="1"/>
    <xf numFmtId="165" fontId="5" fillId="0" borderId="0" xfId="0" applyNumberFormat="1" applyFont="1" applyFill="1" applyBorder="1"/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1" fontId="7" fillId="0" borderId="7" xfId="0" applyNumberFormat="1" applyFont="1" applyFill="1" applyBorder="1"/>
    <xf numFmtId="4" fontId="7" fillId="0" borderId="7" xfId="0" applyNumberFormat="1" applyFont="1" applyFill="1" applyBorder="1"/>
    <xf numFmtId="0" fontId="7" fillId="0" borderId="7" xfId="0" applyFont="1" applyFill="1" applyBorder="1"/>
    <xf numFmtId="4" fontId="3" fillId="0" borderId="8" xfId="0" applyNumberFormat="1" applyFont="1" applyBorder="1"/>
    <xf numFmtId="0" fontId="7" fillId="0" borderId="0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1" fontId="7" fillId="0" borderId="2" xfId="0" applyNumberFormat="1" applyFont="1" applyFill="1" applyBorder="1"/>
    <xf numFmtId="4" fontId="7" fillId="0" borderId="2" xfId="0" applyNumberFormat="1" applyFont="1" applyFill="1" applyBorder="1"/>
    <xf numFmtId="0" fontId="7" fillId="0" borderId="4" xfId="0" applyFont="1" applyBorder="1" applyAlignment="1">
      <alignment horizontal="left"/>
    </xf>
    <xf numFmtId="4" fontId="3" fillId="0" borderId="5" xfId="0" applyNumberFormat="1" applyFont="1" applyBorder="1"/>
    <xf numFmtId="0" fontId="5" fillId="0" borderId="4" xfId="0" applyFont="1" applyBorder="1" applyAlignment="1">
      <alignment horizontal="center"/>
    </xf>
    <xf numFmtId="4" fontId="5" fillId="0" borderId="0" xfId="0" applyNumberFormat="1" applyFont="1" applyFill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" fontId="5" fillId="0" borderId="7" xfId="0" applyNumberFormat="1" applyFont="1" applyFill="1" applyBorder="1"/>
    <xf numFmtId="0" fontId="7" fillId="0" borderId="4" xfId="0" applyFont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4" fontId="5" fillId="0" borderId="7" xfId="0" applyNumberFormat="1" applyFont="1" applyFill="1" applyBorder="1"/>
    <xf numFmtId="1" fontId="5" fillId="0" borderId="2" xfId="0" applyNumberFormat="1" applyFont="1" applyBorder="1"/>
    <xf numFmtId="4" fontId="5" fillId="0" borderId="2" xfId="0" applyNumberFormat="1" applyFont="1" applyBorder="1"/>
    <xf numFmtId="0" fontId="5" fillId="0" borderId="9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/>
    <xf numFmtId="4" fontId="5" fillId="0" borderId="10" xfId="0" applyNumberFormat="1" applyFont="1" applyFill="1" applyBorder="1"/>
    <xf numFmtId="0" fontId="5" fillId="0" borderId="11" xfId="0" applyFont="1" applyFill="1" applyBorder="1"/>
    <xf numFmtId="4" fontId="3" fillId="0" borderId="0" xfId="0" applyNumberFormat="1" applyFont="1" applyFill="1" applyBorder="1"/>
    <xf numFmtId="0" fontId="5" fillId="0" borderId="0" xfId="0" applyFont="1" applyFill="1" applyBorder="1"/>
    <xf numFmtId="0" fontId="8" fillId="0" borderId="12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/>
    <xf numFmtId="0" fontId="6" fillId="0" borderId="14" xfId="0" applyFont="1" applyFill="1" applyBorder="1"/>
    <xf numFmtId="0" fontId="5" fillId="0" borderId="15" xfId="0" applyFont="1" applyFill="1" applyBorder="1"/>
    <xf numFmtId="0" fontId="5" fillId="0" borderId="15" xfId="0" applyFont="1" applyFill="1" applyBorder="1" applyAlignment="1">
      <alignment horizontal="center"/>
    </xf>
    <xf numFmtId="1" fontId="5" fillId="0" borderId="15" xfId="0" applyNumberFormat="1" applyFont="1" applyFill="1" applyBorder="1"/>
    <xf numFmtId="4" fontId="5" fillId="0" borderId="15" xfId="0" applyNumberFormat="1" applyFont="1" applyFill="1" applyBorder="1"/>
    <xf numFmtId="0" fontId="5" fillId="0" borderId="16" xfId="0" applyFont="1" applyFill="1" applyBorder="1"/>
    <xf numFmtId="0" fontId="5" fillId="0" borderId="12" xfId="0" applyFont="1" applyFill="1" applyBorder="1"/>
    <xf numFmtId="4" fontId="5" fillId="0" borderId="13" xfId="0" applyNumberFormat="1" applyFont="1" applyFill="1" applyBorder="1"/>
    <xf numFmtId="0" fontId="6" fillId="0" borderId="12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/>
    <xf numFmtId="4" fontId="6" fillId="0" borderId="0" xfId="0" applyNumberFormat="1" applyFont="1" applyFill="1" applyBorder="1"/>
    <xf numFmtId="4" fontId="6" fillId="0" borderId="13" xfId="0" applyNumberFormat="1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8" xfId="0" applyFont="1" applyFill="1" applyBorder="1" applyAlignment="1">
      <alignment horizontal="center"/>
    </xf>
    <xf numFmtId="1" fontId="5" fillId="0" borderId="18" xfId="0" applyNumberFormat="1" applyFont="1" applyFill="1" applyBorder="1"/>
    <xf numFmtId="4" fontId="5" fillId="0" borderId="18" xfId="0" applyNumberFormat="1" applyFont="1" applyFill="1" applyBorder="1"/>
    <xf numFmtId="0" fontId="5" fillId="0" borderId="19" xfId="0" applyFont="1" applyFill="1" applyBorder="1"/>
    <xf numFmtId="1" fontId="5" fillId="0" borderId="0" xfId="0" applyNumberFormat="1" applyFont="1" applyBorder="1"/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4" xfId="0" applyFont="1" applyBorder="1"/>
    <xf numFmtId="1" fontId="7" fillId="0" borderId="0" xfId="0" applyNumberFormat="1" applyFont="1" applyFill="1" applyBorder="1"/>
    <xf numFmtId="1" fontId="5" fillId="0" borderId="7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 topLeftCell="A1">
      <selection activeCell="I50" sqref="I50"/>
    </sheetView>
  </sheetViews>
  <sheetFormatPr defaultColWidth="9.140625" defaultRowHeight="15"/>
  <cols>
    <col min="1" max="1" width="11.28125" style="11" customWidth="1"/>
    <col min="2" max="2" width="39.00390625" style="11" bestFit="1" customWidth="1"/>
    <col min="3" max="3" width="5.28125" style="12" customWidth="1"/>
    <col min="4" max="4" width="5.00390625" style="90" bestFit="1" customWidth="1"/>
    <col min="5" max="5" width="9.421875" style="22" bestFit="1" customWidth="1"/>
    <col min="6" max="6" width="9.421875" style="22" customWidth="1"/>
    <col min="7" max="8" width="10.421875" style="11" customWidth="1"/>
    <col min="9" max="237" width="9.140625" style="11" customWidth="1"/>
    <col min="238" max="238" width="11.28125" style="11" customWidth="1"/>
    <col min="239" max="239" width="39.00390625" style="11" bestFit="1" customWidth="1"/>
    <col min="240" max="240" width="5.28125" style="11" customWidth="1"/>
    <col min="241" max="241" width="5.00390625" style="11" bestFit="1" customWidth="1"/>
    <col min="242" max="242" width="9.421875" style="11" bestFit="1" customWidth="1"/>
    <col min="243" max="243" width="9.421875" style="11" customWidth="1"/>
    <col min="244" max="245" width="10.421875" style="11" customWidth="1"/>
    <col min="246" max="493" width="9.140625" style="11" customWidth="1"/>
    <col min="494" max="494" width="11.28125" style="11" customWidth="1"/>
    <col min="495" max="495" width="39.00390625" style="11" bestFit="1" customWidth="1"/>
    <col min="496" max="496" width="5.28125" style="11" customWidth="1"/>
    <col min="497" max="497" width="5.00390625" style="11" bestFit="1" customWidth="1"/>
    <col min="498" max="498" width="9.421875" style="11" bestFit="1" customWidth="1"/>
    <col min="499" max="499" width="9.421875" style="11" customWidth="1"/>
    <col min="500" max="501" width="10.421875" style="11" customWidth="1"/>
    <col min="502" max="749" width="9.140625" style="11" customWidth="1"/>
    <col min="750" max="750" width="11.28125" style="11" customWidth="1"/>
    <col min="751" max="751" width="39.00390625" style="11" bestFit="1" customWidth="1"/>
    <col min="752" max="752" width="5.28125" style="11" customWidth="1"/>
    <col min="753" max="753" width="5.00390625" style="11" bestFit="1" customWidth="1"/>
    <col min="754" max="754" width="9.421875" style="11" bestFit="1" customWidth="1"/>
    <col min="755" max="755" width="9.421875" style="11" customWidth="1"/>
    <col min="756" max="757" width="10.421875" style="11" customWidth="1"/>
    <col min="758" max="1005" width="9.140625" style="11" customWidth="1"/>
    <col min="1006" max="1006" width="11.28125" style="11" customWidth="1"/>
    <col min="1007" max="1007" width="39.00390625" style="11" bestFit="1" customWidth="1"/>
    <col min="1008" max="1008" width="5.28125" style="11" customWidth="1"/>
    <col min="1009" max="1009" width="5.00390625" style="11" bestFit="1" customWidth="1"/>
    <col min="1010" max="1010" width="9.421875" style="11" bestFit="1" customWidth="1"/>
    <col min="1011" max="1011" width="9.421875" style="11" customWidth="1"/>
    <col min="1012" max="1013" width="10.421875" style="11" customWidth="1"/>
    <col min="1014" max="1261" width="9.140625" style="11" customWidth="1"/>
    <col min="1262" max="1262" width="11.28125" style="11" customWidth="1"/>
    <col min="1263" max="1263" width="39.00390625" style="11" bestFit="1" customWidth="1"/>
    <col min="1264" max="1264" width="5.28125" style="11" customWidth="1"/>
    <col min="1265" max="1265" width="5.00390625" style="11" bestFit="1" customWidth="1"/>
    <col min="1266" max="1266" width="9.421875" style="11" bestFit="1" customWidth="1"/>
    <col min="1267" max="1267" width="9.421875" style="11" customWidth="1"/>
    <col min="1268" max="1269" width="10.421875" style="11" customWidth="1"/>
    <col min="1270" max="1517" width="9.140625" style="11" customWidth="1"/>
    <col min="1518" max="1518" width="11.28125" style="11" customWidth="1"/>
    <col min="1519" max="1519" width="39.00390625" style="11" bestFit="1" customWidth="1"/>
    <col min="1520" max="1520" width="5.28125" style="11" customWidth="1"/>
    <col min="1521" max="1521" width="5.00390625" style="11" bestFit="1" customWidth="1"/>
    <col min="1522" max="1522" width="9.421875" style="11" bestFit="1" customWidth="1"/>
    <col min="1523" max="1523" width="9.421875" style="11" customWidth="1"/>
    <col min="1524" max="1525" width="10.421875" style="11" customWidth="1"/>
    <col min="1526" max="1773" width="9.140625" style="11" customWidth="1"/>
    <col min="1774" max="1774" width="11.28125" style="11" customWidth="1"/>
    <col min="1775" max="1775" width="39.00390625" style="11" bestFit="1" customWidth="1"/>
    <col min="1776" max="1776" width="5.28125" style="11" customWidth="1"/>
    <col min="1777" max="1777" width="5.00390625" style="11" bestFit="1" customWidth="1"/>
    <col min="1778" max="1778" width="9.421875" style="11" bestFit="1" customWidth="1"/>
    <col min="1779" max="1779" width="9.421875" style="11" customWidth="1"/>
    <col min="1780" max="1781" width="10.421875" style="11" customWidth="1"/>
    <col min="1782" max="2029" width="9.140625" style="11" customWidth="1"/>
    <col min="2030" max="2030" width="11.28125" style="11" customWidth="1"/>
    <col min="2031" max="2031" width="39.00390625" style="11" bestFit="1" customWidth="1"/>
    <col min="2032" max="2032" width="5.28125" style="11" customWidth="1"/>
    <col min="2033" max="2033" width="5.00390625" style="11" bestFit="1" customWidth="1"/>
    <col min="2034" max="2034" width="9.421875" style="11" bestFit="1" customWidth="1"/>
    <col min="2035" max="2035" width="9.421875" style="11" customWidth="1"/>
    <col min="2036" max="2037" width="10.421875" style="11" customWidth="1"/>
    <col min="2038" max="2285" width="9.140625" style="11" customWidth="1"/>
    <col min="2286" max="2286" width="11.28125" style="11" customWidth="1"/>
    <col min="2287" max="2287" width="39.00390625" style="11" bestFit="1" customWidth="1"/>
    <col min="2288" max="2288" width="5.28125" style="11" customWidth="1"/>
    <col min="2289" max="2289" width="5.00390625" style="11" bestFit="1" customWidth="1"/>
    <col min="2290" max="2290" width="9.421875" style="11" bestFit="1" customWidth="1"/>
    <col min="2291" max="2291" width="9.421875" style="11" customWidth="1"/>
    <col min="2292" max="2293" width="10.421875" style="11" customWidth="1"/>
    <col min="2294" max="2541" width="9.140625" style="11" customWidth="1"/>
    <col min="2542" max="2542" width="11.28125" style="11" customWidth="1"/>
    <col min="2543" max="2543" width="39.00390625" style="11" bestFit="1" customWidth="1"/>
    <col min="2544" max="2544" width="5.28125" style="11" customWidth="1"/>
    <col min="2545" max="2545" width="5.00390625" style="11" bestFit="1" customWidth="1"/>
    <col min="2546" max="2546" width="9.421875" style="11" bestFit="1" customWidth="1"/>
    <col min="2547" max="2547" width="9.421875" style="11" customWidth="1"/>
    <col min="2548" max="2549" width="10.421875" style="11" customWidth="1"/>
    <col min="2550" max="2797" width="9.140625" style="11" customWidth="1"/>
    <col min="2798" max="2798" width="11.28125" style="11" customWidth="1"/>
    <col min="2799" max="2799" width="39.00390625" style="11" bestFit="1" customWidth="1"/>
    <col min="2800" max="2800" width="5.28125" style="11" customWidth="1"/>
    <col min="2801" max="2801" width="5.00390625" style="11" bestFit="1" customWidth="1"/>
    <col min="2802" max="2802" width="9.421875" style="11" bestFit="1" customWidth="1"/>
    <col min="2803" max="2803" width="9.421875" style="11" customWidth="1"/>
    <col min="2804" max="2805" width="10.421875" style="11" customWidth="1"/>
    <col min="2806" max="3053" width="9.140625" style="11" customWidth="1"/>
    <col min="3054" max="3054" width="11.28125" style="11" customWidth="1"/>
    <col min="3055" max="3055" width="39.00390625" style="11" bestFit="1" customWidth="1"/>
    <col min="3056" max="3056" width="5.28125" style="11" customWidth="1"/>
    <col min="3057" max="3057" width="5.00390625" style="11" bestFit="1" customWidth="1"/>
    <col min="3058" max="3058" width="9.421875" style="11" bestFit="1" customWidth="1"/>
    <col min="3059" max="3059" width="9.421875" style="11" customWidth="1"/>
    <col min="3060" max="3061" width="10.421875" style="11" customWidth="1"/>
    <col min="3062" max="3309" width="9.140625" style="11" customWidth="1"/>
    <col min="3310" max="3310" width="11.28125" style="11" customWidth="1"/>
    <col min="3311" max="3311" width="39.00390625" style="11" bestFit="1" customWidth="1"/>
    <col min="3312" max="3312" width="5.28125" style="11" customWidth="1"/>
    <col min="3313" max="3313" width="5.00390625" style="11" bestFit="1" customWidth="1"/>
    <col min="3314" max="3314" width="9.421875" style="11" bestFit="1" customWidth="1"/>
    <col min="3315" max="3315" width="9.421875" style="11" customWidth="1"/>
    <col min="3316" max="3317" width="10.421875" style="11" customWidth="1"/>
    <col min="3318" max="3565" width="9.140625" style="11" customWidth="1"/>
    <col min="3566" max="3566" width="11.28125" style="11" customWidth="1"/>
    <col min="3567" max="3567" width="39.00390625" style="11" bestFit="1" customWidth="1"/>
    <col min="3568" max="3568" width="5.28125" style="11" customWidth="1"/>
    <col min="3569" max="3569" width="5.00390625" style="11" bestFit="1" customWidth="1"/>
    <col min="3570" max="3570" width="9.421875" style="11" bestFit="1" customWidth="1"/>
    <col min="3571" max="3571" width="9.421875" style="11" customWidth="1"/>
    <col min="3572" max="3573" width="10.421875" style="11" customWidth="1"/>
    <col min="3574" max="3821" width="9.140625" style="11" customWidth="1"/>
    <col min="3822" max="3822" width="11.28125" style="11" customWidth="1"/>
    <col min="3823" max="3823" width="39.00390625" style="11" bestFit="1" customWidth="1"/>
    <col min="3824" max="3824" width="5.28125" style="11" customWidth="1"/>
    <col min="3825" max="3825" width="5.00390625" style="11" bestFit="1" customWidth="1"/>
    <col min="3826" max="3826" width="9.421875" style="11" bestFit="1" customWidth="1"/>
    <col min="3827" max="3827" width="9.421875" style="11" customWidth="1"/>
    <col min="3828" max="3829" width="10.421875" style="11" customWidth="1"/>
    <col min="3830" max="4077" width="9.140625" style="11" customWidth="1"/>
    <col min="4078" max="4078" width="11.28125" style="11" customWidth="1"/>
    <col min="4079" max="4079" width="39.00390625" style="11" bestFit="1" customWidth="1"/>
    <col min="4080" max="4080" width="5.28125" style="11" customWidth="1"/>
    <col min="4081" max="4081" width="5.00390625" style="11" bestFit="1" customWidth="1"/>
    <col min="4082" max="4082" width="9.421875" style="11" bestFit="1" customWidth="1"/>
    <col min="4083" max="4083" width="9.421875" style="11" customWidth="1"/>
    <col min="4084" max="4085" width="10.421875" style="11" customWidth="1"/>
    <col min="4086" max="4333" width="9.140625" style="11" customWidth="1"/>
    <col min="4334" max="4334" width="11.28125" style="11" customWidth="1"/>
    <col min="4335" max="4335" width="39.00390625" style="11" bestFit="1" customWidth="1"/>
    <col min="4336" max="4336" width="5.28125" style="11" customWidth="1"/>
    <col min="4337" max="4337" width="5.00390625" style="11" bestFit="1" customWidth="1"/>
    <col min="4338" max="4338" width="9.421875" style="11" bestFit="1" customWidth="1"/>
    <col min="4339" max="4339" width="9.421875" style="11" customWidth="1"/>
    <col min="4340" max="4341" width="10.421875" style="11" customWidth="1"/>
    <col min="4342" max="4589" width="9.140625" style="11" customWidth="1"/>
    <col min="4590" max="4590" width="11.28125" style="11" customWidth="1"/>
    <col min="4591" max="4591" width="39.00390625" style="11" bestFit="1" customWidth="1"/>
    <col min="4592" max="4592" width="5.28125" style="11" customWidth="1"/>
    <col min="4593" max="4593" width="5.00390625" style="11" bestFit="1" customWidth="1"/>
    <col min="4594" max="4594" width="9.421875" style="11" bestFit="1" customWidth="1"/>
    <col min="4595" max="4595" width="9.421875" style="11" customWidth="1"/>
    <col min="4596" max="4597" width="10.421875" style="11" customWidth="1"/>
    <col min="4598" max="4845" width="9.140625" style="11" customWidth="1"/>
    <col min="4846" max="4846" width="11.28125" style="11" customWidth="1"/>
    <col min="4847" max="4847" width="39.00390625" style="11" bestFit="1" customWidth="1"/>
    <col min="4848" max="4848" width="5.28125" style="11" customWidth="1"/>
    <col min="4849" max="4849" width="5.00390625" style="11" bestFit="1" customWidth="1"/>
    <col min="4850" max="4850" width="9.421875" style="11" bestFit="1" customWidth="1"/>
    <col min="4851" max="4851" width="9.421875" style="11" customWidth="1"/>
    <col min="4852" max="4853" width="10.421875" style="11" customWidth="1"/>
    <col min="4854" max="5101" width="9.140625" style="11" customWidth="1"/>
    <col min="5102" max="5102" width="11.28125" style="11" customWidth="1"/>
    <col min="5103" max="5103" width="39.00390625" style="11" bestFit="1" customWidth="1"/>
    <col min="5104" max="5104" width="5.28125" style="11" customWidth="1"/>
    <col min="5105" max="5105" width="5.00390625" style="11" bestFit="1" customWidth="1"/>
    <col min="5106" max="5106" width="9.421875" style="11" bestFit="1" customWidth="1"/>
    <col min="5107" max="5107" width="9.421875" style="11" customWidth="1"/>
    <col min="5108" max="5109" width="10.421875" style="11" customWidth="1"/>
    <col min="5110" max="5357" width="9.140625" style="11" customWidth="1"/>
    <col min="5358" max="5358" width="11.28125" style="11" customWidth="1"/>
    <col min="5359" max="5359" width="39.00390625" style="11" bestFit="1" customWidth="1"/>
    <col min="5360" max="5360" width="5.28125" style="11" customWidth="1"/>
    <col min="5361" max="5361" width="5.00390625" style="11" bestFit="1" customWidth="1"/>
    <col min="5362" max="5362" width="9.421875" style="11" bestFit="1" customWidth="1"/>
    <col min="5363" max="5363" width="9.421875" style="11" customWidth="1"/>
    <col min="5364" max="5365" width="10.421875" style="11" customWidth="1"/>
    <col min="5366" max="5613" width="9.140625" style="11" customWidth="1"/>
    <col min="5614" max="5614" width="11.28125" style="11" customWidth="1"/>
    <col min="5615" max="5615" width="39.00390625" style="11" bestFit="1" customWidth="1"/>
    <col min="5616" max="5616" width="5.28125" style="11" customWidth="1"/>
    <col min="5617" max="5617" width="5.00390625" style="11" bestFit="1" customWidth="1"/>
    <col min="5618" max="5618" width="9.421875" style="11" bestFit="1" customWidth="1"/>
    <col min="5619" max="5619" width="9.421875" style="11" customWidth="1"/>
    <col min="5620" max="5621" width="10.421875" style="11" customWidth="1"/>
    <col min="5622" max="5869" width="9.140625" style="11" customWidth="1"/>
    <col min="5870" max="5870" width="11.28125" style="11" customWidth="1"/>
    <col min="5871" max="5871" width="39.00390625" style="11" bestFit="1" customWidth="1"/>
    <col min="5872" max="5872" width="5.28125" style="11" customWidth="1"/>
    <col min="5873" max="5873" width="5.00390625" style="11" bestFit="1" customWidth="1"/>
    <col min="5874" max="5874" width="9.421875" style="11" bestFit="1" customWidth="1"/>
    <col min="5875" max="5875" width="9.421875" style="11" customWidth="1"/>
    <col min="5876" max="5877" width="10.421875" style="11" customWidth="1"/>
    <col min="5878" max="6125" width="9.140625" style="11" customWidth="1"/>
    <col min="6126" max="6126" width="11.28125" style="11" customWidth="1"/>
    <col min="6127" max="6127" width="39.00390625" style="11" bestFit="1" customWidth="1"/>
    <col min="6128" max="6128" width="5.28125" style="11" customWidth="1"/>
    <col min="6129" max="6129" width="5.00390625" style="11" bestFit="1" customWidth="1"/>
    <col min="6130" max="6130" width="9.421875" style="11" bestFit="1" customWidth="1"/>
    <col min="6131" max="6131" width="9.421875" style="11" customWidth="1"/>
    <col min="6132" max="6133" width="10.421875" style="11" customWidth="1"/>
    <col min="6134" max="6381" width="9.140625" style="11" customWidth="1"/>
    <col min="6382" max="6382" width="11.28125" style="11" customWidth="1"/>
    <col min="6383" max="6383" width="39.00390625" style="11" bestFit="1" customWidth="1"/>
    <col min="6384" max="6384" width="5.28125" style="11" customWidth="1"/>
    <col min="6385" max="6385" width="5.00390625" style="11" bestFit="1" customWidth="1"/>
    <col min="6386" max="6386" width="9.421875" style="11" bestFit="1" customWidth="1"/>
    <col min="6387" max="6387" width="9.421875" style="11" customWidth="1"/>
    <col min="6388" max="6389" width="10.421875" style="11" customWidth="1"/>
    <col min="6390" max="6637" width="9.140625" style="11" customWidth="1"/>
    <col min="6638" max="6638" width="11.28125" style="11" customWidth="1"/>
    <col min="6639" max="6639" width="39.00390625" style="11" bestFit="1" customWidth="1"/>
    <col min="6640" max="6640" width="5.28125" style="11" customWidth="1"/>
    <col min="6641" max="6641" width="5.00390625" style="11" bestFit="1" customWidth="1"/>
    <col min="6642" max="6642" width="9.421875" style="11" bestFit="1" customWidth="1"/>
    <col min="6643" max="6643" width="9.421875" style="11" customWidth="1"/>
    <col min="6644" max="6645" width="10.421875" style="11" customWidth="1"/>
    <col min="6646" max="6893" width="9.140625" style="11" customWidth="1"/>
    <col min="6894" max="6894" width="11.28125" style="11" customWidth="1"/>
    <col min="6895" max="6895" width="39.00390625" style="11" bestFit="1" customWidth="1"/>
    <col min="6896" max="6896" width="5.28125" style="11" customWidth="1"/>
    <col min="6897" max="6897" width="5.00390625" style="11" bestFit="1" customWidth="1"/>
    <col min="6898" max="6898" width="9.421875" style="11" bestFit="1" customWidth="1"/>
    <col min="6899" max="6899" width="9.421875" style="11" customWidth="1"/>
    <col min="6900" max="6901" width="10.421875" style="11" customWidth="1"/>
    <col min="6902" max="7149" width="9.140625" style="11" customWidth="1"/>
    <col min="7150" max="7150" width="11.28125" style="11" customWidth="1"/>
    <col min="7151" max="7151" width="39.00390625" style="11" bestFit="1" customWidth="1"/>
    <col min="7152" max="7152" width="5.28125" style="11" customWidth="1"/>
    <col min="7153" max="7153" width="5.00390625" style="11" bestFit="1" customWidth="1"/>
    <col min="7154" max="7154" width="9.421875" style="11" bestFit="1" customWidth="1"/>
    <col min="7155" max="7155" width="9.421875" style="11" customWidth="1"/>
    <col min="7156" max="7157" width="10.421875" style="11" customWidth="1"/>
    <col min="7158" max="7405" width="9.140625" style="11" customWidth="1"/>
    <col min="7406" max="7406" width="11.28125" style="11" customWidth="1"/>
    <col min="7407" max="7407" width="39.00390625" style="11" bestFit="1" customWidth="1"/>
    <col min="7408" max="7408" width="5.28125" style="11" customWidth="1"/>
    <col min="7409" max="7409" width="5.00390625" style="11" bestFit="1" customWidth="1"/>
    <col min="7410" max="7410" width="9.421875" style="11" bestFit="1" customWidth="1"/>
    <col min="7411" max="7411" width="9.421875" style="11" customWidth="1"/>
    <col min="7412" max="7413" width="10.421875" style="11" customWidth="1"/>
    <col min="7414" max="7661" width="9.140625" style="11" customWidth="1"/>
    <col min="7662" max="7662" width="11.28125" style="11" customWidth="1"/>
    <col min="7663" max="7663" width="39.00390625" style="11" bestFit="1" customWidth="1"/>
    <col min="7664" max="7664" width="5.28125" style="11" customWidth="1"/>
    <col min="7665" max="7665" width="5.00390625" style="11" bestFit="1" customWidth="1"/>
    <col min="7666" max="7666" width="9.421875" style="11" bestFit="1" customWidth="1"/>
    <col min="7667" max="7667" width="9.421875" style="11" customWidth="1"/>
    <col min="7668" max="7669" width="10.421875" style="11" customWidth="1"/>
    <col min="7670" max="7917" width="9.140625" style="11" customWidth="1"/>
    <col min="7918" max="7918" width="11.28125" style="11" customWidth="1"/>
    <col min="7919" max="7919" width="39.00390625" style="11" bestFit="1" customWidth="1"/>
    <col min="7920" max="7920" width="5.28125" style="11" customWidth="1"/>
    <col min="7921" max="7921" width="5.00390625" style="11" bestFit="1" customWidth="1"/>
    <col min="7922" max="7922" width="9.421875" style="11" bestFit="1" customWidth="1"/>
    <col min="7923" max="7923" width="9.421875" style="11" customWidth="1"/>
    <col min="7924" max="7925" width="10.421875" style="11" customWidth="1"/>
    <col min="7926" max="8173" width="9.140625" style="11" customWidth="1"/>
    <col min="8174" max="8174" width="11.28125" style="11" customWidth="1"/>
    <col min="8175" max="8175" width="39.00390625" style="11" bestFit="1" customWidth="1"/>
    <col min="8176" max="8176" width="5.28125" style="11" customWidth="1"/>
    <col min="8177" max="8177" width="5.00390625" style="11" bestFit="1" customWidth="1"/>
    <col min="8178" max="8178" width="9.421875" style="11" bestFit="1" customWidth="1"/>
    <col min="8179" max="8179" width="9.421875" style="11" customWidth="1"/>
    <col min="8180" max="8181" width="10.421875" style="11" customWidth="1"/>
    <col min="8182" max="8429" width="9.140625" style="11" customWidth="1"/>
    <col min="8430" max="8430" width="11.28125" style="11" customWidth="1"/>
    <col min="8431" max="8431" width="39.00390625" style="11" bestFit="1" customWidth="1"/>
    <col min="8432" max="8432" width="5.28125" style="11" customWidth="1"/>
    <col min="8433" max="8433" width="5.00390625" style="11" bestFit="1" customWidth="1"/>
    <col min="8434" max="8434" width="9.421875" style="11" bestFit="1" customWidth="1"/>
    <col min="8435" max="8435" width="9.421875" style="11" customWidth="1"/>
    <col min="8436" max="8437" width="10.421875" style="11" customWidth="1"/>
    <col min="8438" max="8685" width="9.140625" style="11" customWidth="1"/>
    <col min="8686" max="8686" width="11.28125" style="11" customWidth="1"/>
    <col min="8687" max="8687" width="39.00390625" style="11" bestFit="1" customWidth="1"/>
    <col min="8688" max="8688" width="5.28125" style="11" customWidth="1"/>
    <col min="8689" max="8689" width="5.00390625" style="11" bestFit="1" customWidth="1"/>
    <col min="8690" max="8690" width="9.421875" style="11" bestFit="1" customWidth="1"/>
    <col min="8691" max="8691" width="9.421875" style="11" customWidth="1"/>
    <col min="8692" max="8693" width="10.421875" style="11" customWidth="1"/>
    <col min="8694" max="8941" width="9.140625" style="11" customWidth="1"/>
    <col min="8942" max="8942" width="11.28125" style="11" customWidth="1"/>
    <col min="8943" max="8943" width="39.00390625" style="11" bestFit="1" customWidth="1"/>
    <col min="8944" max="8944" width="5.28125" style="11" customWidth="1"/>
    <col min="8945" max="8945" width="5.00390625" style="11" bestFit="1" customWidth="1"/>
    <col min="8946" max="8946" width="9.421875" style="11" bestFit="1" customWidth="1"/>
    <col min="8947" max="8947" width="9.421875" style="11" customWidth="1"/>
    <col min="8948" max="8949" width="10.421875" style="11" customWidth="1"/>
    <col min="8950" max="9197" width="9.140625" style="11" customWidth="1"/>
    <col min="9198" max="9198" width="11.28125" style="11" customWidth="1"/>
    <col min="9199" max="9199" width="39.00390625" style="11" bestFit="1" customWidth="1"/>
    <col min="9200" max="9200" width="5.28125" style="11" customWidth="1"/>
    <col min="9201" max="9201" width="5.00390625" style="11" bestFit="1" customWidth="1"/>
    <col min="9202" max="9202" width="9.421875" style="11" bestFit="1" customWidth="1"/>
    <col min="9203" max="9203" width="9.421875" style="11" customWidth="1"/>
    <col min="9204" max="9205" width="10.421875" style="11" customWidth="1"/>
    <col min="9206" max="9453" width="9.140625" style="11" customWidth="1"/>
    <col min="9454" max="9454" width="11.28125" style="11" customWidth="1"/>
    <col min="9455" max="9455" width="39.00390625" style="11" bestFit="1" customWidth="1"/>
    <col min="9456" max="9456" width="5.28125" style="11" customWidth="1"/>
    <col min="9457" max="9457" width="5.00390625" style="11" bestFit="1" customWidth="1"/>
    <col min="9458" max="9458" width="9.421875" style="11" bestFit="1" customWidth="1"/>
    <col min="9459" max="9459" width="9.421875" style="11" customWidth="1"/>
    <col min="9460" max="9461" width="10.421875" style="11" customWidth="1"/>
    <col min="9462" max="9709" width="9.140625" style="11" customWidth="1"/>
    <col min="9710" max="9710" width="11.28125" style="11" customWidth="1"/>
    <col min="9711" max="9711" width="39.00390625" style="11" bestFit="1" customWidth="1"/>
    <col min="9712" max="9712" width="5.28125" style="11" customWidth="1"/>
    <col min="9713" max="9713" width="5.00390625" style="11" bestFit="1" customWidth="1"/>
    <col min="9714" max="9714" width="9.421875" style="11" bestFit="1" customWidth="1"/>
    <col min="9715" max="9715" width="9.421875" style="11" customWidth="1"/>
    <col min="9716" max="9717" width="10.421875" style="11" customWidth="1"/>
    <col min="9718" max="9965" width="9.140625" style="11" customWidth="1"/>
    <col min="9966" max="9966" width="11.28125" style="11" customWidth="1"/>
    <col min="9967" max="9967" width="39.00390625" style="11" bestFit="1" customWidth="1"/>
    <col min="9968" max="9968" width="5.28125" style="11" customWidth="1"/>
    <col min="9969" max="9969" width="5.00390625" style="11" bestFit="1" customWidth="1"/>
    <col min="9970" max="9970" width="9.421875" style="11" bestFit="1" customWidth="1"/>
    <col min="9971" max="9971" width="9.421875" style="11" customWidth="1"/>
    <col min="9972" max="9973" width="10.421875" style="11" customWidth="1"/>
    <col min="9974" max="10221" width="9.140625" style="11" customWidth="1"/>
    <col min="10222" max="10222" width="11.28125" style="11" customWidth="1"/>
    <col min="10223" max="10223" width="39.00390625" style="11" bestFit="1" customWidth="1"/>
    <col min="10224" max="10224" width="5.28125" style="11" customWidth="1"/>
    <col min="10225" max="10225" width="5.00390625" style="11" bestFit="1" customWidth="1"/>
    <col min="10226" max="10226" width="9.421875" style="11" bestFit="1" customWidth="1"/>
    <col min="10227" max="10227" width="9.421875" style="11" customWidth="1"/>
    <col min="10228" max="10229" width="10.421875" style="11" customWidth="1"/>
    <col min="10230" max="10477" width="9.140625" style="11" customWidth="1"/>
    <col min="10478" max="10478" width="11.28125" style="11" customWidth="1"/>
    <col min="10479" max="10479" width="39.00390625" style="11" bestFit="1" customWidth="1"/>
    <col min="10480" max="10480" width="5.28125" style="11" customWidth="1"/>
    <col min="10481" max="10481" width="5.00390625" style="11" bestFit="1" customWidth="1"/>
    <col min="10482" max="10482" width="9.421875" style="11" bestFit="1" customWidth="1"/>
    <col min="10483" max="10483" width="9.421875" style="11" customWidth="1"/>
    <col min="10484" max="10485" width="10.421875" style="11" customWidth="1"/>
    <col min="10486" max="10733" width="9.140625" style="11" customWidth="1"/>
    <col min="10734" max="10734" width="11.28125" style="11" customWidth="1"/>
    <col min="10735" max="10735" width="39.00390625" style="11" bestFit="1" customWidth="1"/>
    <col min="10736" max="10736" width="5.28125" style="11" customWidth="1"/>
    <col min="10737" max="10737" width="5.00390625" style="11" bestFit="1" customWidth="1"/>
    <col min="10738" max="10738" width="9.421875" style="11" bestFit="1" customWidth="1"/>
    <col min="10739" max="10739" width="9.421875" style="11" customWidth="1"/>
    <col min="10740" max="10741" width="10.421875" style="11" customWidth="1"/>
    <col min="10742" max="10989" width="9.140625" style="11" customWidth="1"/>
    <col min="10990" max="10990" width="11.28125" style="11" customWidth="1"/>
    <col min="10991" max="10991" width="39.00390625" style="11" bestFit="1" customWidth="1"/>
    <col min="10992" max="10992" width="5.28125" style="11" customWidth="1"/>
    <col min="10993" max="10993" width="5.00390625" style="11" bestFit="1" customWidth="1"/>
    <col min="10994" max="10994" width="9.421875" style="11" bestFit="1" customWidth="1"/>
    <col min="10995" max="10995" width="9.421875" style="11" customWidth="1"/>
    <col min="10996" max="10997" width="10.421875" style="11" customWidth="1"/>
    <col min="10998" max="11245" width="9.140625" style="11" customWidth="1"/>
    <col min="11246" max="11246" width="11.28125" style="11" customWidth="1"/>
    <col min="11247" max="11247" width="39.00390625" style="11" bestFit="1" customWidth="1"/>
    <col min="11248" max="11248" width="5.28125" style="11" customWidth="1"/>
    <col min="11249" max="11249" width="5.00390625" style="11" bestFit="1" customWidth="1"/>
    <col min="11250" max="11250" width="9.421875" style="11" bestFit="1" customWidth="1"/>
    <col min="11251" max="11251" width="9.421875" style="11" customWidth="1"/>
    <col min="11252" max="11253" width="10.421875" style="11" customWidth="1"/>
    <col min="11254" max="11501" width="9.140625" style="11" customWidth="1"/>
    <col min="11502" max="11502" width="11.28125" style="11" customWidth="1"/>
    <col min="11503" max="11503" width="39.00390625" style="11" bestFit="1" customWidth="1"/>
    <col min="11504" max="11504" width="5.28125" style="11" customWidth="1"/>
    <col min="11505" max="11505" width="5.00390625" style="11" bestFit="1" customWidth="1"/>
    <col min="11506" max="11506" width="9.421875" style="11" bestFit="1" customWidth="1"/>
    <col min="11507" max="11507" width="9.421875" style="11" customWidth="1"/>
    <col min="11508" max="11509" width="10.421875" style="11" customWidth="1"/>
    <col min="11510" max="11757" width="9.140625" style="11" customWidth="1"/>
    <col min="11758" max="11758" width="11.28125" style="11" customWidth="1"/>
    <col min="11759" max="11759" width="39.00390625" style="11" bestFit="1" customWidth="1"/>
    <col min="11760" max="11760" width="5.28125" style="11" customWidth="1"/>
    <col min="11761" max="11761" width="5.00390625" style="11" bestFit="1" customWidth="1"/>
    <col min="11762" max="11762" width="9.421875" style="11" bestFit="1" customWidth="1"/>
    <col min="11763" max="11763" width="9.421875" style="11" customWidth="1"/>
    <col min="11764" max="11765" width="10.421875" style="11" customWidth="1"/>
    <col min="11766" max="12013" width="9.140625" style="11" customWidth="1"/>
    <col min="12014" max="12014" width="11.28125" style="11" customWidth="1"/>
    <col min="12015" max="12015" width="39.00390625" style="11" bestFit="1" customWidth="1"/>
    <col min="12016" max="12016" width="5.28125" style="11" customWidth="1"/>
    <col min="12017" max="12017" width="5.00390625" style="11" bestFit="1" customWidth="1"/>
    <col min="12018" max="12018" width="9.421875" style="11" bestFit="1" customWidth="1"/>
    <col min="12019" max="12019" width="9.421875" style="11" customWidth="1"/>
    <col min="12020" max="12021" width="10.421875" style="11" customWidth="1"/>
    <col min="12022" max="12269" width="9.140625" style="11" customWidth="1"/>
    <col min="12270" max="12270" width="11.28125" style="11" customWidth="1"/>
    <col min="12271" max="12271" width="39.00390625" style="11" bestFit="1" customWidth="1"/>
    <col min="12272" max="12272" width="5.28125" style="11" customWidth="1"/>
    <col min="12273" max="12273" width="5.00390625" style="11" bestFit="1" customWidth="1"/>
    <col min="12274" max="12274" width="9.421875" style="11" bestFit="1" customWidth="1"/>
    <col min="12275" max="12275" width="9.421875" style="11" customWidth="1"/>
    <col min="12276" max="12277" width="10.421875" style="11" customWidth="1"/>
    <col min="12278" max="12525" width="9.140625" style="11" customWidth="1"/>
    <col min="12526" max="12526" width="11.28125" style="11" customWidth="1"/>
    <col min="12527" max="12527" width="39.00390625" style="11" bestFit="1" customWidth="1"/>
    <col min="12528" max="12528" width="5.28125" style="11" customWidth="1"/>
    <col min="12529" max="12529" width="5.00390625" style="11" bestFit="1" customWidth="1"/>
    <col min="12530" max="12530" width="9.421875" style="11" bestFit="1" customWidth="1"/>
    <col min="12531" max="12531" width="9.421875" style="11" customWidth="1"/>
    <col min="12532" max="12533" width="10.421875" style="11" customWidth="1"/>
    <col min="12534" max="12781" width="9.140625" style="11" customWidth="1"/>
    <col min="12782" max="12782" width="11.28125" style="11" customWidth="1"/>
    <col min="12783" max="12783" width="39.00390625" style="11" bestFit="1" customWidth="1"/>
    <col min="12784" max="12784" width="5.28125" style="11" customWidth="1"/>
    <col min="12785" max="12785" width="5.00390625" style="11" bestFit="1" customWidth="1"/>
    <col min="12786" max="12786" width="9.421875" style="11" bestFit="1" customWidth="1"/>
    <col min="12787" max="12787" width="9.421875" style="11" customWidth="1"/>
    <col min="12788" max="12789" width="10.421875" style="11" customWidth="1"/>
    <col min="12790" max="13037" width="9.140625" style="11" customWidth="1"/>
    <col min="13038" max="13038" width="11.28125" style="11" customWidth="1"/>
    <col min="13039" max="13039" width="39.00390625" style="11" bestFit="1" customWidth="1"/>
    <col min="13040" max="13040" width="5.28125" style="11" customWidth="1"/>
    <col min="13041" max="13041" width="5.00390625" style="11" bestFit="1" customWidth="1"/>
    <col min="13042" max="13042" width="9.421875" style="11" bestFit="1" customWidth="1"/>
    <col min="13043" max="13043" width="9.421875" style="11" customWidth="1"/>
    <col min="13044" max="13045" width="10.421875" style="11" customWidth="1"/>
    <col min="13046" max="13293" width="9.140625" style="11" customWidth="1"/>
    <col min="13294" max="13294" width="11.28125" style="11" customWidth="1"/>
    <col min="13295" max="13295" width="39.00390625" style="11" bestFit="1" customWidth="1"/>
    <col min="13296" max="13296" width="5.28125" style="11" customWidth="1"/>
    <col min="13297" max="13297" width="5.00390625" style="11" bestFit="1" customWidth="1"/>
    <col min="13298" max="13298" width="9.421875" style="11" bestFit="1" customWidth="1"/>
    <col min="13299" max="13299" width="9.421875" style="11" customWidth="1"/>
    <col min="13300" max="13301" width="10.421875" style="11" customWidth="1"/>
    <col min="13302" max="13549" width="9.140625" style="11" customWidth="1"/>
    <col min="13550" max="13550" width="11.28125" style="11" customWidth="1"/>
    <col min="13551" max="13551" width="39.00390625" style="11" bestFit="1" customWidth="1"/>
    <col min="13552" max="13552" width="5.28125" style="11" customWidth="1"/>
    <col min="13553" max="13553" width="5.00390625" style="11" bestFit="1" customWidth="1"/>
    <col min="13554" max="13554" width="9.421875" style="11" bestFit="1" customWidth="1"/>
    <col min="13555" max="13555" width="9.421875" style="11" customWidth="1"/>
    <col min="13556" max="13557" width="10.421875" style="11" customWidth="1"/>
    <col min="13558" max="13805" width="9.140625" style="11" customWidth="1"/>
    <col min="13806" max="13806" width="11.28125" style="11" customWidth="1"/>
    <col min="13807" max="13807" width="39.00390625" style="11" bestFit="1" customWidth="1"/>
    <col min="13808" max="13808" width="5.28125" style="11" customWidth="1"/>
    <col min="13809" max="13809" width="5.00390625" style="11" bestFit="1" customWidth="1"/>
    <col min="13810" max="13810" width="9.421875" style="11" bestFit="1" customWidth="1"/>
    <col min="13811" max="13811" width="9.421875" style="11" customWidth="1"/>
    <col min="13812" max="13813" width="10.421875" style="11" customWidth="1"/>
    <col min="13814" max="14061" width="9.140625" style="11" customWidth="1"/>
    <col min="14062" max="14062" width="11.28125" style="11" customWidth="1"/>
    <col min="14063" max="14063" width="39.00390625" style="11" bestFit="1" customWidth="1"/>
    <col min="14064" max="14064" width="5.28125" style="11" customWidth="1"/>
    <col min="14065" max="14065" width="5.00390625" style="11" bestFit="1" customWidth="1"/>
    <col min="14066" max="14066" width="9.421875" style="11" bestFit="1" customWidth="1"/>
    <col min="14067" max="14067" width="9.421875" style="11" customWidth="1"/>
    <col min="14068" max="14069" width="10.421875" style="11" customWidth="1"/>
    <col min="14070" max="14317" width="9.140625" style="11" customWidth="1"/>
    <col min="14318" max="14318" width="11.28125" style="11" customWidth="1"/>
    <col min="14319" max="14319" width="39.00390625" style="11" bestFit="1" customWidth="1"/>
    <col min="14320" max="14320" width="5.28125" style="11" customWidth="1"/>
    <col min="14321" max="14321" width="5.00390625" style="11" bestFit="1" customWidth="1"/>
    <col min="14322" max="14322" width="9.421875" style="11" bestFit="1" customWidth="1"/>
    <col min="14323" max="14323" width="9.421875" style="11" customWidth="1"/>
    <col min="14324" max="14325" width="10.421875" style="11" customWidth="1"/>
    <col min="14326" max="14573" width="9.140625" style="11" customWidth="1"/>
    <col min="14574" max="14574" width="11.28125" style="11" customWidth="1"/>
    <col min="14575" max="14575" width="39.00390625" style="11" bestFit="1" customWidth="1"/>
    <col min="14576" max="14576" width="5.28125" style="11" customWidth="1"/>
    <col min="14577" max="14577" width="5.00390625" style="11" bestFit="1" customWidth="1"/>
    <col min="14578" max="14578" width="9.421875" style="11" bestFit="1" customWidth="1"/>
    <col min="14579" max="14579" width="9.421875" style="11" customWidth="1"/>
    <col min="14580" max="14581" width="10.421875" style="11" customWidth="1"/>
    <col min="14582" max="14829" width="9.140625" style="11" customWidth="1"/>
    <col min="14830" max="14830" width="11.28125" style="11" customWidth="1"/>
    <col min="14831" max="14831" width="39.00390625" style="11" bestFit="1" customWidth="1"/>
    <col min="14832" max="14832" width="5.28125" style="11" customWidth="1"/>
    <col min="14833" max="14833" width="5.00390625" style="11" bestFit="1" customWidth="1"/>
    <col min="14834" max="14834" width="9.421875" style="11" bestFit="1" customWidth="1"/>
    <col min="14835" max="14835" width="9.421875" style="11" customWidth="1"/>
    <col min="14836" max="14837" width="10.421875" style="11" customWidth="1"/>
    <col min="14838" max="15085" width="9.140625" style="11" customWidth="1"/>
    <col min="15086" max="15086" width="11.28125" style="11" customWidth="1"/>
    <col min="15087" max="15087" width="39.00390625" style="11" bestFit="1" customWidth="1"/>
    <col min="15088" max="15088" width="5.28125" style="11" customWidth="1"/>
    <col min="15089" max="15089" width="5.00390625" style="11" bestFit="1" customWidth="1"/>
    <col min="15090" max="15090" width="9.421875" style="11" bestFit="1" customWidth="1"/>
    <col min="15091" max="15091" width="9.421875" style="11" customWidth="1"/>
    <col min="15092" max="15093" width="10.421875" style="11" customWidth="1"/>
    <col min="15094" max="15341" width="9.140625" style="11" customWidth="1"/>
    <col min="15342" max="15342" width="11.28125" style="11" customWidth="1"/>
    <col min="15343" max="15343" width="39.00390625" style="11" bestFit="1" customWidth="1"/>
    <col min="15344" max="15344" width="5.28125" style="11" customWidth="1"/>
    <col min="15345" max="15345" width="5.00390625" style="11" bestFit="1" customWidth="1"/>
    <col min="15346" max="15346" width="9.421875" style="11" bestFit="1" customWidth="1"/>
    <col min="15347" max="15347" width="9.421875" style="11" customWidth="1"/>
    <col min="15348" max="15349" width="10.421875" style="11" customWidth="1"/>
    <col min="15350" max="15597" width="9.140625" style="11" customWidth="1"/>
    <col min="15598" max="15598" width="11.28125" style="11" customWidth="1"/>
    <col min="15599" max="15599" width="39.00390625" style="11" bestFit="1" customWidth="1"/>
    <col min="15600" max="15600" width="5.28125" style="11" customWidth="1"/>
    <col min="15601" max="15601" width="5.00390625" style="11" bestFit="1" customWidth="1"/>
    <col min="15602" max="15602" width="9.421875" style="11" bestFit="1" customWidth="1"/>
    <col min="15603" max="15603" width="9.421875" style="11" customWidth="1"/>
    <col min="15604" max="15605" width="10.421875" style="11" customWidth="1"/>
    <col min="15606" max="15853" width="9.140625" style="11" customWidth="1"/>
    <col min="15854" max="15854" width="11.28125" style="11" customWidth="1"/>
    <col min="15855" max="15855" width="39.00390625" style="11" bestFit="1" customWidth="1"/>
    <col min="15856" max="15856" width="5.28125" style="11" customWidth="1"/>
    <col min="15857" max="15857" width="5.00390625" style="11" bestFit="1" customWidth="1"/>
    <col min="15858" max="15858" width="9.421875" style="11" bestFit="1" customWidth="1"/>
    <col min="15859" max="15859" width="9.421875" style="11" customWidth="1"/>
    <col min="15860" max="15861" width="10.421875" style="11" customWidth="1"/>
    <col min="15862" max="16109" width="9.140625" style="11" customWidth="1"/>
    <col min="16110" max="16110" width="11.28125" style="11" customWidth="1"/>
    <col min="16111" max="16111" width="39.00390625" style="11" bestFit="1" customWidth="1"/>
    <col min="16112" max="16112" width="5.28125" style="11" customWidth="1"/>
    <col min="16113" max="16113" width="5.00390625" style="11" bestFit="1" customWidth="1"/>
    <col min="16114" max="16114" width="9.421875" style="11" bestFit="1" customWidth="1"/>
    <col min="16115" max="16115" width="9.421875" style="11" customWidth="1"/>
    <col min="16116" max="16117" width="10.421875" style="11" customWidth="1"/>
    <col min="16118" max="16384" width="9.140625" style="11" customWidth="1"/>
  </cols>
  <sheetData>
    <row r="1" spans="1:6" s="2" customFormat="1" ht="18">
      <c r="A1" s="1" t="s">
        <v>63</v>
      </c>
      <c r="C1" s="3"/>
      <c r="D1" s="4"/>
      <c r="E1" s="5"/>
      <c r="F1" s="5"/>
    </row>
    <row r="2" spans="1:6" s="2" customFormat="1" ht="18">
      <c r="A2" s="1"/>
      <c r="C2" s="3"/>
      <c r="D2" s="4"/>
      <c r="E2" s="5"/>
      <c r="F2" s="5"/>
    </row>
    <row r="3" spans="1:6" s="6" customFormat="1" ht="12.75">
      <c r="A3" s="6" t="s">
        <v>66</v>
      </c>
      <c r="B3" s="7"/>
      <c r="C3" s="8"/>
      <c r="D3" s="9"/>
      <c r="E3" s="10"/>
      <c r="F3" s="10"/>
    </row>
    <row r="4" spans="1:6" s="6" customFormat="1" ht="12.75">
      <c r="A4" s="6" t="s">
        <v>0</v>
      </c>
      <c r="B4" s="7"/>
      <c r="C4" s="8"/>
      <c r="D4" s="9"/>
      <c r="E4" s="10"/>
      <c r="F4" s="10"/>
    </row>
    <row r="5" spans="4:6" ht="15">
      <c r="D5" s="13"/>
      <c r="E5" s="14"/>
      <c r="F5" s="14"/>
    </row>
    <row r="6" spans="1:8" ht="15">
      <c r="A6" s="15" t="s">
        <v>37</v>
      </c>
      <c r="B6" s="16"/>
      <c r="C6" s="17"/>
      <c r="D6" s="57"/>
      <c r="E6" s="58"/>
      <c r="F6" s="58"/>
      <c r="G6" s="18"/>
      <c r="H6" s="5"/>
    </row>
    <row r="7" spans="1:8" ht="15">
      <c r="A7" s="19" t="s">
        <v>1</v>
      </c>
      <c r="D7" s="20"/>
      <c r="E7" s="14"/>
      <c r="F7" s="14"/>
      <c r="G7" s="21"/>
      <c r="H7" s="5"/>
    </row>
    <row r="8" spans="1:8" ht="15">
      <c r="A8" s="24" t="s">
        <v>38</v>
      </c>
      <c r="B8" s="25" t="s">
        <v>39</v>
      </c>
      <c r="C8" s="26" t="s">
        <v>23</v>
      </c>
      <c r="D8" s="27">
        <f>+D41</f>
        <v>2</v>
      </c>
      <c r="E8" s="48">
        <v>0</v>
      </c>
      <c r="F8" s="48">
        <f>+D8*E8</f>
        <v>0</v>
      </c>
      <c r="G8" s="29"/>
      <c r="H8" s="5"/>
    </row>
    <row r="9" spans="1:8" ht="15">
      <c r="A9" s="24" t="s">
        <v>40</v>
      </c>
      <c r="B9" s="25" t="s">
        <v>41</v>
      </c>
      <c r="C9" s="26" t="s">
        <v>23</v>
      </c>
      <c r="D9" s="27">
        <f>+D8</f>
        <v>2</v>
      </c>
      <c r="E9" s="48">
        <v>0</v>
      </c>
      <c r="F9" s="48">
        <f aca="true" t="shared" si="0" ref="F9:F16">+D9*E9</f>
        <v>0</v>
      </c>
      <c r="G9" s="29"/>
      <c r="H9" s="5"/>
    </row>
    <row r="10" spans="1:8" ht="15">
      <c r="A10" s="24" t="s">
        <v>9</v>
      </c>
      <c r="B10" s="25" t="s">
        <v>42</v>
      </c>
      <c r="C10" s="26" t="s">
        <v>23</v>
      </c>
      <c r="D10" s="27">
        <f>+D8</f>
        <v>2</v>
      </c>
      <c r="E10" s="48">
        <v>0</v>
      </c>
      <c r="F10" s="48">
        <f t="shared" si="0"/>
        <v>0</v>
      </c>
      <c r="G10" s="29"/>
      <c r="H10" s="5"/>
    </row>
    <row r="11" spans="1:8" ht="15">
      <c r="A11" s="24" t="s">
        <v>5</v>
      </c>
      <c r="B11" s="32" t="s">
        <v>43</v>
      </c>
      <c r="C11" s="26" t="s">
        <v>44</v>
      </c>
      <c r="D11" s="31">
        <f>+D10*0.3</f>
        <v>0.6</v>
      </c>
      <c r="E11" s="48">
        <v>0</v>
      </c>
      <c r="F11" s="48">
        <f t="shared" si="0"/>
        <v>0</v>
      </c>
      <c r="G11" s="29"/>
      <c r="H11" s="5"/>
    </row>
    <row r="12" spans="1:8" ht="15">
      <c r="A12" s="24" t="s">
        <v>9</v>
      </c>
      <c r="B12" s="25" t="s">
        <v>45</v>
      </c>
      <c r="C12" s="26" t="s">
        <v>23</v>
      </c>
      <c r="D12" s="31">
        <f>+D10</f>
        <v>2</v>
      </c>
      <c r="E12" s="48">
        <v>0</v>
      </c>
      <c r="F12" s="48">
        <f t="shared" si="0"/>
        <v>0</v>
      </c>
      <c r="G12" s="29"/>
      <c r="H12" s="5"/>
    </row>
    <row r="13" spans="1:8" ht="15">
      <c r="A13" s="24" t="s">
        <v>46</v>
      </c>
      <c r="B13" s="25" t="s">
        <v>47</v>
      </c>
      <c r="C13" s="26" t="s">
        <v>23</v>
      </c>
      <c r="D13" s="27">
        <f>+D9</f>
        <v>2</v>
      </c>
      <c r="E13" s="48">
        <v>0</v>
      </c>
      <c r="F13" s="48">
        <f t="shared" si="0"/>
        <v>0</v>
      </c>
      <c r="G13" s="29"/>
      <c r="H13" s="5"/>
    </row>
    <row r="14" spans="1:8" ht="15">
      <c r="A14" s="24" t="s">
        <v>11</v>
      </c>
      <c r="B14" s="32" t="s">
        <v>48</v>
      </c>
      <c r="C14" s="26" t="s">
        <v>49</v>
      </c>
      <c r="D14" s="27">
        <f>+D8</f>
        <v>2</v>
      </c>
      <c r="E14" s="48">
        <v>0</v>
      </c>
      <c r="F14" s="48">
        <f t="shared" si="0"/>
        <v>0</v>
      </c>
      <c r="G14" s="29"/>
      <c r="H14" s="5"/>
    </row>
    <row r="15" spans="1:8" ht="15">
      <c r="A15" s="24" t="s">
        <v>31</v>
      </c>
      <c r="B15" s="25" t="s">
        <v>50</v>
      </c>
      <c r="C15" s="26" t="s">
        <v>4</v>
      </c>
      <c r="D15" s="27">
        <f>+D8</f>
        <v>2</v>
      </c>
      <c r="E15" s="48">
        <v>0</v>
      </c>
      <c r="F15" s="48">
        <f t="shared" si="0"/>
        <v>0</v>
      </c>
      <c r="G15" s="29"/>
      <c r="H15" s="5"/>
    </row>
    <row r="16" spans="1:8" ht="15">
      <c r="A16" s="24" t="s">
        <v>12</v>
      </c>
      <c r="B16" s="32" t="s">
        <v>33</v>
      </c>
      <c r="C16" s="26" t="s">
        <v>10</v>
      </c>
      <c r="D16" s="31">
        <f>+D15*0.1</f>
        <v>0.2</v>
      </c>
      <c r="E16" s="48">
        <v>0</v>
      </c>
      <c r="F16" s="48">
        <f t="shared" si="0"/>
        <v>0</v>
      </c>
      <c r="G16" s="29"/>
      <c r="H16" s="5"/>
    </row>
    <row r="17" spans="1:8" ht="15">
      <c r="A17" s="52" t="s">
        <v>34</v>
      </c>
      <c r="B17" s="40"/>
      <c r="C17" s="91"/>
      <c r="D17" s="92"/>
      <c r="E17" s="93"/>
      <c r="F17" s="93"/>
      <c r="G17" s="46">
        <f>SUM(F8:F16)</f>
        <v>0</v>
      </c>
      <c r="H17" s="5"/>
    </row>
    <row r="18" spans="1:8" ht="15">
      <c r="A18" s="52"/>
      <c r="B18" s="40"/>
      <c r="C18" s="91"/>
      <c r="D18" s="92"/>
      <c r="E18" s="93"/>
      <c r="F18" s="93"/>
      <c r="G18" s="46"/>
      <c r="H18" s="5"/>
    </row>
    <row r="19" spans="1:7" ht="15">
      <c r="A19" s="94" t="s">
        <v>65</v>
      </c>
      <c r="D19" s="20"/>
      <c r="E19" s="14"/>
      <c r="F19" s="14"/>
      <c r="G19" s="21"/>
    </row>
    <row r="20" spans="1:7" ht="15">
      <c r="A20" s="19" t="s">
        <v>1</v>
      </c>
      <c r="D20" s="20"/>
      <c r="E20" s="14"/>
      <c r="F20" s="14"/>
      <c r="G20" s="21"/>
    </row>
    <row r="21" spans="1:7" ht="15">
      <c r="A21" s="19" t="s">
        <v>2</v>
      </c>
      <c r="B21" s="11" t="s">
        <v>3</v>
      </c>
      <c r="C21" s="12" t="s">
        <v>4</v>
      </c>
      <c r="D21" s="20">
        <f>54+30+17</f>
        <v>101</v>
      </c>
      <c r="E21" s="22">
        <v>0</v>
      </c>
      <c r="F21" s="22">
        <f aca="true" t="shared" si="1" ref="F21:F35">+D21*E21</f>
        <v>0</v>
      </c>
      <c r="G21" s="21"/>
    </row>
    <row r="22" spans="1:7" ht="15">
      <c r="A22" s="19" t="s">
        <v>5</v>
      </c>
      <c r="B22" s="11" t="s">
        <v>67</v>
      </c>
      <c r="C22" s="12" t="s">
        <v>6</v>
      </c>
      <c r="D22" s="23">
        <f>D21*0.0006</f>
        <v>0.060599999999999994</v>
      </c>
      <c r="E22" s="22">
        <v>0</v>
      </c>
      <c r="F22" s="22">
        <f t="shared" si="1"/>
        <v>0</v>
      </c>
      <c r="G22" s="21"/>
    </row>
    <row r="23" spans="1:7" s="30" customFormat="1" ht="15">
      <c r="A23" s="24" t="s">
        <v>7</v>
      </c>
      <c r="B23" s="25" t="s">
        <v>8</v>
      </c>
      <c r="C23" s="26" t="s">
        <v>4</v>
      </c>
      <c r="D23" s="27">
        <f>+D21</f>
        <v>101</v>
      </c>
      <c r="E23" s="28">
        <v>0</v>
      </c>
      <c r="F23" s="28">
        <f t="shared" si="1"/>
        <v>0</v>
      </c>
      <c r="G23" s="29"/>
    </row>
    <row r="24" spans="1:7" s="30" customFormat="1" ht="15">
      <c r="A24" s="24" t="s">
        <v>9</v>
      </c>
      <c r="B24" s="25" t="s">
        <v>13</v>
      </c>
      <c r="C24" s="26" t="s">
        <v>14</v>
      </c>
      <c r="D24" s="31">
        <v>1</v>
      </c>
      <c r="E24" s="28">
        <v>0</v>
      </c>
      <c r="F24" s="28">
        <f t="shared" si="1"/>
        <v>0</v>
      </c>
      <c r="G24" s="29"/>
    </row>
    <row r="25" spans="1:7" s="30" customFormat="1" ht="15">
      <c r="A25" s="24" t="s">
        <v>15</v>
      </c>
      <c r="B25" s="25" t="s">
        <v>16</v>
      </c>
      <c r="C25" s="26" t="s">
        <v>4</v>
      </c>
      <c r="D25" s="27">
        <f>2*D23</f>
        <v>202</v>
      </c>
      <c r="E25" s="28">
        <v>0</v>
      </c>
      <c r="F25" s="28">
        <f t="shared" si="1"/>
        <v>0</v>
      </c>
      <c r="G25" s="29"/>
    </row>
    <row r="26" spans="1:7" s="30" customFormat="1" ht="15">
      <c r="A26" s="24" t="s">
        <v>17</v>
      </c>
      <c r="B26" s="25" t="s">
        <v>18</v>
      </c>
      <c r="C26" s="26" t="s">
        <v>4</v>
      </c>
      <c r="D26" s="27">
        <f>+D25</f>
        <v>202</v>
      </c>
      <c r="E26" s="28">
        <v>0</v>
      </c>
      <c r="F26" s="28">
        <f t="shared" si="1"/>
        <v>0</v>
      </c>
      <c r="G26" s="29"/>
    </row>
    <row r="27" spans="1:7" s="30" customFormat="1" ht="15">
      <c r="A27" s="24" t="s">
        <v>19</v>
      </c>
      <c r="B27" s="25" t="s">
        <v>20</v>
      </c>
      <c r="C27" s="26" t="s">
        <v>4</v>
      </c>
      <c r="D27" s="27">
        <f>+D23*0.1</f>
        <v>10.100000000000001</v>
      </c>
      <c r="E27" s="28">
        <v>0</v>
      </c>
      <c r="F27" s="28">
        <f t="shared" si="1"/>
        <v>0</v>
      </c>
      <c r="G27" s="29"/>
    </row>
    <row r="28" spans="1:7" s="30" customFormat="1" ht="15">
      <c r="A28" s="24" t="s">
        <v>21</v>
      </c>
      <c r="B28" s="25" t="s">
        <v>22</v>
      </c>
      <c r="C28" s="26" t="s">
        <v>23</v>
      </c>
      <c r="D28" s="27">
        <f>+D51</f>
        <v>135</v>
      </c>
      <c r="E28" s="28">
        <v>0</v>
      </c>
      <c r="F28" s="28">
        <f t="shared" si="1"/>
        <v>0</v>
      </c>
      <c r="G28" s="29"/>
    </row>
    <row r="29" spans="1:7" s="30" customFormat="1" ht="15">
      <c r="A29" s="24" t="s">
        <v>24</v>
      </c>
      <c r="B29" s="25" t="s">
        <v>25</v>
      </c>
      <c r="C29" s="26" t="s">
        <v>23</v>
      </c>
      <c r="D29" s="27">
        <f>+D28</f>
        <v>135</v>
      </c>
      <c r="E29" s="28">
        <v>0</v>
      </c>
      <c r="F29" s="28">
        <f t="shared" si="1"/>
        <v>0</v>
      </c>
      <c r="G29" s="29"/>
    </row>
    <row r="30" spans="1:7" s="30" customFormat="1" ht="15">
      <c r="A30" s="24" t="s">
        <v>9</v>
      </c>
      <c r="B30" s="25" t="s">
        <v>26</v>
      </c>
      <c r="C30" s="26" t="s">
        <v>23</v>
      </c>
      <c r="D30" s="27">
        <f>+D29</f>
        <v>135</v>
      </c>
      <c r="E30" s="28">
        <v>0</v>
      </c>
      <c r="F30" s="28">
        <f t="shared" si="1"/>
        <v>0</v>
      </c>
      <c r="G30" s="29"/>
    </row>
    <row r="31" spans="1:7" s="30" customFormat="1" ht="15">
      <c r="A31" s="24" t="s">
        <v>27</v>
      </c>
      <c r="B31" s="25" t="s">
        <v>28</v>
      </c>
      <c r="C31" s="26" t="s">
        <v>23</v>
      </c>
      <c r="D31" s="27">
        <f>+D45</f>
        <v>33</v>
      </c>
      <c r="E31" s="28">
        <v>0</v>
      </c>
      <c r="F31" s="28">
        <f t="shared" si="1"/>
        <v>0</v>
      </c>
      <c r="G31" s="29"/>
    </row>
    <row r="32" spans="1:7" s="30" customFormat="1" ht="15">
      <c r="A32" s="24" t="s">
        <v>29</v>
      </c>
      <c r="B32" s="25" t="s">
        <v>30</v>
      </c>
      <c r="C32" s="26" t="s">
        <v>23</v>
      </c>
      <c r="D32" s="27">
        <f>+D31</f>
        <v>33</v>
      </c>
      <c r="E32" s="28">
        <v>0</v>
      </c>
      <c r="F32" s="28">
        <f t="shared" si="1"/>
        <v>0</v>
      </c>
      <c r="G32" s="29"/>
    </row>
    <row r="33" spans="1:7" s="30" customFormat="1" ht="15">
      <c r="A33" s="24" t="s">
        <v>9</v>
      </c>
      <c r="B33" s="25" t="s">
        <v>26</v>
      </c>
      <c r="C33" s="26" t="s">
        <v>23</v>
      </c>
      <c r="D33" s="27">
        <f>+D32</f>
        <v>33</v>
      </c>
      <c r="E33" s="28">
        <v>0</v>
      </c>
      <c r="F33" s="28">
        <f t="shared" si="1"/>
        <v>0</v>
      </c>
      <c r="G33" s="29"/>
    </row>
    <row r="34" spans="1:7" s="30" customFormat="1" ht="15">
      <c r="A34" s="24" t="s">
        <v>31</v>
      </c>
      <c r="B34" s="25" t="s">
        <v>32</v>
      </c>
      <c r="C34" s="26" t="s">
        <v>4</v>
      </c>
      <c r="D34" s="27">
        <f>+D21</f>
        <v>101</v>
      </c>
      <c r="E34" s="28">
        <v>0</v>
      </c>
      <c r="F34" s="28">
        <f t="shared" si="1"/>
        <v>0</v>
      </c>
      <c r="G34" s="29"/>
    </row>
    <row r="35" spans="1:7" s="30" customFormat="1" ht="15">
      <c r="A35" s="24" t="s">
        <v>11</v>
      </c>
      <c r="B35" s="32" t="s">
        <v>33</v>
      </c>
      <c r="C35" s="26" t="s">
        <v>10</v>
      </c>
      <c r="D35" s="31">
        <f>+D34*0.1</f>
        <v>10.100000000000001</v>
      </c>
      <c r="E35" s="28">
        <v>0</v>
      </c>
      <c r="F35" s="28">
        <f t="shared" si="1"/>
        <v>0</v>
      </c>
      <c r="G35" s="29"/>
    </row>
    <row r="36" spans="1:8" s="40" customFormat="1" ht="15">
      <c r="A36" s="33" t="s">
        <v>34</v>
      </c>
      <c r="B36" s="34"/>
      <c r="C36" s="35"/>
      <c r="D36" s="36"/>
      <c r="E36" s="37"/>
      <c r="F36" s="38"/>
      <c r="G36" s="39">
        <f>SUM(F21:F35)</f>
        <v>0</v>
      </c>
      <c r="H36" s="5"/>
    </row>
    <row r="37" spans="4:6" ht="15">
      <c r="D37" s="13"/>
      <c r="E37" s="14"/>
      <c r="F37" s="14"/>
    </row>
    <row r="38" spans="1:7" ht="15">
      <c r="A38" s="15" t="s">
        <v>35</v>
      </c>
      <c r="B38" s="41"/>
      <c r="C38" s="42"/>
      <c r="D38" s="43"/>
      <c r="E38" s="44"/>
      <c r="F38" s="44"/>
      <c r="G38" s="18"/>
    </row>
    <row r="39" spans="1:8" ht="15">
      <c r="A39" s="45" t="s">
        <v>56</v>
      </c>
      <c r="B39" s="40"/>
      <c r="C39" s="91"/>
      <c r="D39" s="95"/>
      <c r="E39" s="93"/>
      <c r="F39" s="93"/>
      <c r="G39" s="21"/>
      <c r="H39" s="5"/>
    </row>
    <row r="40" spans="1:8" ht="15">
      <c r="A40" s="47">
        <v>1</v>
      </c>
      <c r="B40" s="11" t="s">
        <v>57</v>
      </c>
      <c r="C40" s="50" t="s">
        <v>23</v>
      </c>
      <c r="D40" s="96">
        <v>2</v>
      </c>
      <c r="E40" s="14">
        <v>0</v>
      </c>
      <c r="F40" s="14">
        <f aca="true" t="shared" si="2" ref="F40">+D40*E40</f>
        <v>0</v>
      </c>
      <c r="G40" s="21"/>
      <c r="H40" s="5"/>
    </row>
    <row r="41" spans="1:8" ht="15">
      <c r="A41" s="47"/>
      <c r="C41" s="12" t="s">
        <v>23</v>
      </c>
      <c r="D41" s="20">
        <f>SUM(D40:D40)</f>
        <v>2</v>
      </c>
      <c r="E41" s="14"/>
      <c r="F41" s="14"/>
      <c r="G41" s="46">
        <f>SUM(F40:F41)</f>
        <v>0</v>
      </c>
      <c r="H41" s="5"/>
    </row>
    <row r="42" spans="1:7" ht="15">
      <c r="A42" s="45" t="s">
        <v>55</v>
      </c>
      <c r="D42" s="20"/>
      <c r="E42" s="14"/>
      <c r="F42" s="14"/>
      <c r="G42" s="46"/>
    </row>
    <row r="43" spans="1:7" ht="15">
      <c r="A43" s="47">
        <v>2</v>
      </c>
      <c r="B43" s="11" t="s">
        <v>59</v>
      </c>
      <c r="C43" s="26" t="s">
        <v>23</v>
      </c>
      <c r="D43" s="11">
        <v>3</v>
      </c>
      <c r="E43" s="22">
        <v>0</v>
      </c>
      <c r="F43" s="14">
        <f aca="true" t="shared" si="3" ref="F43:F44">+D43*E43</f>
        <v>0</v>
      </c>
      <c r="G43" s="46"/>
    </row>
    <row r="44" spans="1:7" ht="15">
      <c r="A44" s="47">
        <v>3</v>
      </c>
      <c r="B44" s="11" t="s">
        <v>58</v>
      </c>
      <c r="C44" s="50" t="s">
        <v>23</v>
      </c>
      <c r="D44" s="51">
        <v>30</v>
      </c>
      <c r="E44" s="14">
        <v>0</v>
      </c>
      <c r="F44" s="48">
        <f t="shared" si="3"/>
        <v>0</v>
      </c>
      <c r="G44" s="49"/>
    </row>
    <row r="45" spans="1:7" ht="15">
      <c r="A45" s="19"/>
      <c r="D45" s="20">
        <f>SUM(D43:D44)</f>
        <v>33</v>
      </c>
      <c r="E45" s="14"/>
      <c r="F45" s="14"/>
      <c r="G45" s="46">
        <f>SUM(F43:F44)</f>
        <v>0</v>
      </c>
    </row>
    <row r="46" spans="1:7" ht="15">
      <c r="A46" s="52" t="s">
        <v>64</v>
      </c>
      <c r="D46" s="20"/>
      <c r="E46" s="14"/>
      <c r="F46" s="14"/>
      <c r="G46" s="46"/>
    </row>
    <row r="47" spans="1:7" ht="15">
      <c r="A47" s="47">
        <v>4</v>
      </c>
      <c r="B47" s="11" t="s">
        <v>60</v>
      </c>
      <c r="C47" s="12" t="s">
        <v>23</v>
      </c>
      <c r="D47" s="20">
        <v>25</v>
      </c>
      <c r="E47" s="14">
        <v>0</v>
      </c>
      <c r="F47" s="14">
        <f aca="true" t="shared" si="4" ref="F47:F50">+D47*E47</f>
        <v>0</v>
      </c>
      <c r="G47" s="46"/>
    </row>
    <row r="48" spans="1:7" ht="15">
      <c r="A48" s="47">
        <v>5</v>
      </c>
      <c r="B48" s="11" t="s">
        <v>61</v>
      </c>
      <c r="C48" s="12" t="s">
        <v>23</v>
      </c>
      <c r="D48" s="20">
        <v>25</v>
      </c>
      <c r="E48" s="14">
        <v>0</v>
      </c>
      <c r="F48" s="14">
        <f t="shared" si="4"/>
        <v>0</v>
      </c>
      <c r="G48" s="46"/>
    </row>
    <row r="49" spans="1:7" ht="15">
      <c r="A49" s="47">
        <v>6</v>
      </c>
      <c r="B49" s="11" t="s">
        <v>62</v>
      </c>
      <c r="C49" s="12" t="s">
        <v>23</v>
      </c>
      <c r="D49" s="20">
        <v>70</v>
      </c>
      <c r="E49" s="14">
        <v>0</v>
      </c>
      <c r="F49" s="14">
        <f t="shared" si="4"/>
        <v>0</v>
      </c>
      <c r="G49" s="46"/>
    </row>
    <row r="50" spans="1:7" ht="15">
      <c r="A50" s="47">
        <v>7</v>
      </c>
      <c r="B50" s="11" t="s">
        <v>36</v>
      </c>
      <c r="C50" s="53" t="s">
        <v>23</v>
      </c>
      <c r="D50" s="51">
        <v>15</v>
      </c>
      <c r="E50" s="14">
        <v>0</v>
      </c>
      <c r="F50" s="14">
        <f t="shared" si="4"/>
        <v>0</v>
      </c>
      <c r="G50" s="46"/>
    </row>
    <row r="51" spans="1:7" ht="15">
      <c r="A51" s="54"/>
      <c r="B51" s="55"/>
      <c r="C51" s="53" t="s">
        <v>23</v>
      </c>
      <c r="D51" s="51">
        <f>SUM(D47:D50)</f>
        <v>135</v>
      </c>
      <c r="E51" s="56"/>
      <c r="F51" s="56"/>
      <c r="G51" s="39">
        <f>SUM(F47:F50)</f>
        <v>0</v>
      </c>
    </row>
    <row r="52" spans="4:8" ht="15">
      <c r="D52" s="20"/>
      <c r="E52" s="14"/>
      <c r="F52" s="14"/>
      <c r="H52" s="5"/>
    </row>
    <row r="53" spans="4:8" ht="14.25" thickBot="1">
      <c r="D53" s="20"/>
      <c r="E53" s="14"/>
      <c r="F53" s="14"/>
      <c r="H53" s="5"/>
    </row>
    <row r="54" spans="1:8" s="66" customFormat="1" ht="15">
      <c r="A54" s="59"/>
      <c r="B54" s="60"/>
      <c r="C54" s="61"/>
      <c r="D54" s="62"/>
      <c r="E54" s="63"/>
      <c r="F54" s="63"/>
      <c r="G54" s="64"/>
      <c r="H54" s="65"/>
    </row>
    <row r="55" spans="1:8" s="66" customFormat="1" ht="15.75">
      <c r="A55" s="67" t="s">
        <v>51</v>
      </c>
      <c r="C55" s="68"/>
      <c r="D55" s="20"/>
      <c r="E55" s="14"/>
      <c r="F55" s="14"/>
      <c r="G55" s="69"/>
      <c r="H55" s="65"/>
    </row>
    <row r="56" spans="1:8" s="66" customFormat="1" ht="14.25" thickBot="1">
      <c r="A56" s="70"/>
      <c r="B56" s="71"/>
      <c r="C56" s="72"/>
      <c r="D56" s="73"/>
      <c r="E56" s="74"/>
      <c r="F56" s="74"/>
      <c r="G56" s="75"/>
      <c r="H56" s="65"/>
    </row>
    <row r="57" spans="1:8" s="66" customFormat="1" ht="14.25" thickTop="1">
      <c r="A57" s="76"/>
      <c r="C57" s="68"/>
      <c r="D57" s="20"/>
      <c r="E57" s="14"/>
      <c r="F57" s="14"/>
      <c r="G57" s="69"/>
      <c r="H57" s="65"/>
    </row>
    <row r="58" spans="1:8" s="66" customFormat="1" ht="15">
      <c r="A58" s="76" t="str">
        <f>+A6</f>
        <v xml:space="preserve">Výsadba stromů alejových s balem </v>
      </c>
      <c r="C58" s="68"/>
      <c r="D58" s="20"/>
      <c r="E58" s="14"/>
      <c r="F58" s="14"/>
      <c r="G58" s="77">
        <f>+G17</f>
        <v>0</v>
      </c>
      <c r="H58" s="65"/>
    </row>
    <row r="59" spans="1:8" s="66" customFormat="1" ht="15">
      <c r="A59" s="76" t="str">
        <f>+A19</f>
        <v>Výsadba keřů s balem nebo kontejner.</v>
      </c>
      <c r="C59" s="68"/>
      <c r="D59" s="20"/>
      <c r="E59" s="14"/>
      <c r="F59" s="14"/>
      <c r="G59" s="77">
        <f>+G36</f>
        <v>0</v>
      </c>
      <c r="H59" s="65"/>
    </row>
    <row r="60" spans="1:8" s="66" customFormat="1" ht="15">
      <c r="A60" s="76" t="str">
        <f>+A39</f>
        <v>Stromy alejové s balem (14-16)</v>
      </c>
      <c r="C60" s="68"/>
      <c r="D60" s="20"/>
      <c r="E60" s="14"/>
      <c r="F60" s="14"/>
      <c r="G60" s="77">
        <f>+G41</f>
        <v>0</v>
      </c>
      <c r="H60" s="65"/>
    </row>
    <row r="61" spans="1:8" s="66" customFormat="1" ht="15">
      <c r="A61" s="76" t="str">
        <f>+A42</f>
        <v>Vzrostlé keře s balem  (60-80, není-li uvedeno jinak)</v>
      </c>
      <c r="C61" s="68"/>
      <c r="D61" s="20"/>
      <c r="E61" s="14"/>
      <c r="F61" s="14"/>
      <c r="G61" s="77">
        <f>+G45</f>
        <v>0</v>
      </c>
      <c r="H61" s="65"/>
    </row>
    <row r="62" spans="1:8" s="66" customFormat="1" ht="15">
      <c r="A62" s="76" t="str">
        <f>+A46</f>
        <v xml:space="preserve">Keře kontejnerované (20-30, není-li uvedeno jinak) </v>
      </c>
      <c r="C62" s="68"/>
      <c r="D62" s="20"/>
      <c r="E62" s="14"/>
      <c r="F62" s="14"/>
      <c r="G62" s="77">
        <f>+G51</f>
        <v>0</v>
      </c>
      <c r="H62" s="65"/>
    </row>
    <row r="63" spans="1:8" s="66" customFormat="1" ht="14.25" thickBot="1">
      <c r="A63" s="76"/>
      <c r="C63" s="68"/>
      <c r="D63" s="20"/>
      <c r="E63" s="14"/>
      <c r="F63" s="14"/>
      <c r="G63" s="69"/>
      <c r="H63" s="65"/>
    </row>
    <row r="64" spans="1:8" s="66" customFormat="1" ht="15">
      <c r="A64" s="59"/>
      <c r="B64" s="60"/>
      <c r="C64" s="61"/>
      <c r="D64" s="62"/>
      <c r="E64" s="63"/>
      <c r="F64" s="63"/>
      <c r="G64" s="64"/>
      <c r="H64" s="65"/>
    </row>
    <row r="65" spans="1:8" s="79" customFormat="1" ht="15">
      <c r="A65" s="78" t="s">
        <v>52</v>
      </c>
      <c r="C65" s="80"/>
      <c r="D65" s="81"/>
      <c r="E65" s="82"/>
      <c r="F65" s="82"/>
      <c r="G65" s="83">
        <f>SUM(G58:G64)</f>
        <v>0</v>
      </c>
      <c r="H65" s="65"/>
    </row>
    <row r="66" spans="1:8" s="79" customFormat="1" ht="15">
      <c r="A66" s="78" t="s">
        <v>53</v>
      </c>
      <c r="C66" s="80"/>
      <c r="D66" s="81"/>
      <c r="E66" s="82"/>
      <c r="F66" s="82"/>
      <c r="G66" s="83">
        <f>+G65*0.21</f>
        <v>0</v>
      </c>
      <c r="H66" s="65"/>
    </row>
    <row r="67" spans="1:8" s="79" customFormat="1" ht="15">
      <c r="A67" s="78" t="s">
        <v>54</v>
      </c>
      <c r="C67" s="80"/>
      <c r="D67" s="81"/>
      <c r="E67" s="82"/>
      <c r="F67" s="82"/>
      <c r="G67" s="83">
        <f>+G65+G66</f>
        <v>0</v>
      </c>
      <c r="H67" s="65"/>
    </row>
    <row r="68" spans="1:8" s="66" customFormat="1" ht="14.25" thickBot="1">
      <c r="A68" s="84"/>
      <c r="B68" s="85"/>
      <c r="C68" s="86"/>
      <c r="D68" s="87"/>
      <c r="E68" s="88"/>
      <c r="F68" s="88"/>
      <c r="G68" s="89"/>
      <c r="H68" s="65"/>
    </row>
    <row r="69" ht="15">
      <c r="H69" s="5"/>
    </row>
    <row r="70" ht="15">
      <c r="H70" s="5"/>
    </row>
  </sheetData>
  <printOptions/>
  <pageMargins left="0.7" right="0.51" top="0.5" bottom="0.787401575" header="0.3" footer="0.3"/>
  <pageSetup horizontalDpi="600" verticalDpi="600" orientation="portrait" paperSize="9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Förstlová Jana</cp:lastModifiedBy>
  <cp:lastPrinted>2015-11-23T18:33:10Z</cp:lastPrinted>
  <dcterms:created xsi:type="dcterms:W3CDTF">2015-11-23T18:11:27Z</dcterms:created>
  <dcterms:modified xsi:type="dcterms:W3CDTF">2015-12-14T10:14:57Z</dcterms:modified>
  <cp:category/>
  <cp:version/>
  <cp:contentType/>
  <cp:contentStatus/>
</cp:coreProperties>
</file>