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5" windowHeight="10935" activeTab="1"/>
  </bookViews>
  <sheets>
    <sheet name="Rekapitulace" sheetId="1" r:id="rId1"/>
    <sheet name="Rozpočet" sheetId="2" r:id="rId2"/>
    <sheet name="Parametry" sheetId="3" r:id="rId3"/>
  </sheets>
  <definedNames>
    <definedName name="_xlnm.Print_Area" localSheetId="1">'Rozpočet'!$A$1:$K$74</definedName>
  </definedNames>
  <calcPr fullCalcOnLoad="1"/>
</workbook>
</file>

<file path=xl/sharedStrings.xml><?xml version="1.0" encoding="utf-8"?>
<sst xmlns="http://schemas.openxmlformats.org/spreadsheetml/2006/main" count="326" uniqueCount="211">
  <si>
    <t>Název</t>
  </si>
  <si>
    <t>Hodnota</t>
  </si>
  <si>
    <t>Nadpis rekapitulace</t>
  </si>
  <si>
    <t>Seznam prací a dodávek elektrotechnických zařízení</t>
  </si>
  <si>
    <t>Akce</t>
  </si>
  <si>
    <t>REKONSTRUKCE CHODNÍKŮ
V OBCI ŠTĚPÁNOV</t>
  </si>
  <si>
    <t>Projekt</t>
  </si>
  <si>
    <t>SO 401 - NOVÉ VEŘEJNÉ OSVĚTLENÍ</t>
  </si>
  <si>
    <t>Investor</t>
  </si>
  <si>
    <t>Město Přelouč, Čs. Armády 1665, 535 33 Přelouč</t>
  </si>
  <si>
    <t>Z. č.</t>
  </si>
  <si>
    <t>15/46</t>
  </si>
  <si>
    <t>A. č.</t>
  </si>
  <si>
    <t>401</t>
  </si>
  <si>
    <t>Smlouva</t>
  </si>
  <si>
    <t/>
  </si>
  <si>
    <t>Vypracoval</t>
  </si>
  <si>
    <t>ing. Petr Koza</t>
  </si>
  <si>
    <t>Kontroloval</t>
  </si>
  <si>
    <t>Datum</t>
  </si>
  <si>
    <t>Zpracovatel</t>
  </si>
  <si>
    <t>CÚ</t>
  </si>
  <si>
    <t>2015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</si>
  <si>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</si>
  <si>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</si>
  <si>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</si>
  <si>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</si>
  <si>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</si>
  <si>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</si>
  <si>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</si>
  <si>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</si>
  <si>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</si>
  <si>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</si>
  <si>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</si>
  <si>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</si>
  <si>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</si>
  <si>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</si>
  <si>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</si>
  <si>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</si>
  <si>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</si>
  <si>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</si>
  <si>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</si>
  <si>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</si>
  <si>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</si>
  <si>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</si>
  <si>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</si>
  <si>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</si>
  <si>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</si>
  <si>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</si>
  <si>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</si>
  <si>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</si>
  <si>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</si>
  <si>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Věta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</si>
  <si>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</si>
  <si>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</si>
  <si>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</si>
  <si>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</si>
  <si>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</si>
  <si>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</si>
  <si>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</si>
  <si>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</si>
  <si>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</si>
  <si>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INSTALAČNÍ MATERIÁL</t>
  </si>
  <si>
    <t>1123-591</t>
  </si>
  <si>
    <t>TRUBKA OHEBNÁ 40</t>
  </si>
  <si>
    <t>m</t>
  </si>
  <si>
    <t>1123-593</t>
  </si>
  <si>
    <t>TRUBKA OHEBNÁ 110</t>
  </si>
  <si>
    <t>7002-17</t>
  </si>
  <si>
    <t>KABEL SILOVÝ,IZOLACE PVC</t>
  </si>
  <si>
    <t>7002-22</t>
  </si>
  <si>
    <t>CYKY-J 3x1.5 , pevně</t>
  </si>
  <si>
    <t>7002-30</t>
  </si>
  <si>
    <t>CYKY-J 4x10 , volně</t>
  </si>
  <si>
    <t>9999-456</t>
  </si>
  <si>
    <t>UKONČENÍ VODIČŮ NA SVORKOVNICI</t>
  </si>
  <si>
    <t>9999-457</t>
  </si>
  <si>
    <t xml:space="preserve"> Do  16 mm2</t>
  </si>
  <si>
    <t>ks</t>
  </si>
  <si>
    <t>1244-199</t>
  </si>
  <si>
    <t>SVORKA HROMOSVODNÍ,UZEMŇOVACÍ</t>
  </si>
  <si>
    <t>1244-73</t>
  </si>
  <si>
    <t>SP připojovací</t>
  </si>
  <si>
    <t>1244-71</t>
  </si>
  <si>
    <t>SS spojovací</t>
  </si>
  <si>
    <t>1048-1</t>
  </si>
  <si>
    <t>STOŽÁROVÉ POUZDRO</t>
  </si>
  <si>
    <t>1048-3</t>
  </si>
  <si>
    <t>SP250/1000 stožárové pouzdro</t>
  </si>
  <si>
    <t>1048-213</t>
  </si>
  <si>
    <t>STOŽÁR ULIČNÍ BEZPATICOVÝ</t>
  </si>
  <si>
    <t>žárově zinkovaný - kmpletní</t>
  </si>
  <si>
    <t>133/89/60 - 5.0+0,9m</t>
  </si>
  <si>
    <t>1048-665</t>
  </si>
  <si>
    <t>STOŽÁROVÁ VÝZBROJ</t>
  </si>
  <si>
    <t>1048-679</t>
  </si>
  <si>
    <t>SR 481-27(14)Z/Cu  st.výz.1xE27(14)/4xM8/35mm2</t>
  </si>
  <si>
    <t>12007</t>
  </si>
  <si>
    <t>TAVNÁ VLOŽKA E27+STYČ.KROUŽEK</t>
  </si>
  <si>
    <t>1059-6</t>
  </si>
  <si>
    <t>6A,char.normální</t>
  </si>
  <si>
    <t>SVÍTIDLA PRO VEŘEJNÉ OSVĚTLENÍ - včetně světelných zdrojů</t>
  </si>
  <si>
    <t>"Konkrétní typ svítidel bude vybrán dle požadavků investora</t>
  </si>
  <si>
    <t>svítidla s konstantním světelným tokem, stmívatelná, dálkově ovladatelná - dle standardu uživatele"</t>
  </si>
  <si>
    <t>zhotovital musí doložit vhodnost skutečně dodaných svítidel (výpočet)</t>
  </si>
  <si>
    <t>A - LED - 900lm, 11W, 3000K, IP65</t>
  </si>
  <si>
    <t>9999-1280</t>
  </si>
  <si>
    <t>HODINOVE ZUCTOVACI SAZBY</t>
  </si>
  <si>
    <t>9999-1286</t>
  </si>
  <si>
    <t xml:space="preserve"> Napojeni na stavajici zarizeni</t>
  </si>
  <si>
    <t>hod</t>
  </si>
  <si>
    <t>9999-1290</t>
  </si>
  <si>
    <t xml:space="preserve"> Zabezpeceni pracoviste</t>
  </si>
  <si>
    <t>9999-1292</t>
  </si>
  <si>
    <t>SPOLUPRACE S DODAVATELEM PRI</t>
  </si>
  <si>
    <t>9999-1293</t>
  </si>
  <si>
    <t xml:space="preserve"> zapojovani a zkouskach</t>
  </si>
  <si>
    <t>9999-1296</t>
  </si>
  <si>
    <t>PROVEDENI REVIZNICH ZKOUSEK</t>
  </si>
  <si>
    <t>9999-1297</t>
  </si>
  <si>
    <t>DLE CSN 331500</t>
  </si>
  <si>
    <t>9999-1298</t>
  </si>
  <si>
    <t xml:space="preserve"> Revizni technik</t>
  </si>
  <si>
    <t>9999-1299</t>
  </si>
  <si>
    <t xml:space="preserve"> Spoluprace s reviz.technikem</t>
  </si>
  <si>
    <t>Podružný materiál</t>
  </si>
  <si>
    <t>Elektromontáže - celkem</t>
  </si>
  <si>
    <t>Zemní práce</t>
  </si>
  <si>
    <t>9999-878</t>
  </si>
  <si>
    <t>VYTÝČENÍ TRATI</t>
  </si>
  <si>
    <t>9999-890</t>
  </si>
  <si>
    <t xml:space="preserve"> Kabelové vedení v zastaveném prostoru</t>
  </si>
  <si>
    <t>km</t>
  </si>
  <si>
    <t>9999-941</t>
  </si>
  <si>
    <t>JÁMA PRO STOŽÁRY VER.OSVĚTLENÍ</t>
  </si>
  <si>
    <t>9999-942</t>
  </si>
  <si>
    <t>O OBJEMU DO 2 m3</t>
  </si>
  <si>
    <t>9999-945</t>
  </si>
  <si>
    <t xml:space="preserve"> Zemina třídy 3,ručně</t>
  </si>
  <si>
    <t>m3</t>
  </si>
  <si>
    <t>9999-980</t>
  </si>
  <si>
    <t>ZÁHOZ JÁMY,UPĚCHOVÁNÍ,ÚPRAVA</t>
  </si>
  <si>
    <t>9999-981</t>
  </si>
  <si>
    <t>POVRCHU</t>
  </si>
  <si>
    <t>9999-983</t>
  </si>
  <si>
    <t xml:space="preserve"> V zemine třídy 3-4</t>
  </si>
  <si>
    <t>9999-973</t>
  </si>
  <si>
    <t>POUZDROVÝ ZÁKL.PRO STOŽ.VENK. OSV.</t>
  </si>
  <si>
    <t xml:space="preserve"> D 250x1000 mm</t>
  </si>
  <si>
    <t>9999-991</t>
  </si>
  <si>
    <t>HLOUBENÍ KABELOVÉ RÝHY</t>
  </si>
  <si>
    <t>9999-999</t>
  </si>
  <si>
    <t xml:space="preserve"> Zemina třídy 3, šíře 350mm,hloubka 500mm</t>
  </si>
  <si>
    <t xml:space="preserve"> Zemina třídy 3, šíře 350mm,hloubka 700mm</t>
  </si>
  <si>
    <t>9999-1067</t>
  </si>
  <si>
    <t>ZŘÍZENÍ KABELOVÉHO LOŽE</t>
  </si>
  <si>
    <t>9999-1073</t>
  </si>
  <si>
    <t xml:space="preserve"> Z kopaného písku, bez zakrytí, šíře do 65cm,tloušťka 10cm</t>
  </si>
  <si>
    <t>9999-1117</t>
  </si>
  <si>
    <t>FOLIE VÝSTRAŽNÁ Z PVC</t>
  </si>
  <si>
    <t>9999-1118</t>
  </si>
  <si>
    <t xml:space="preserve"> Do šířky 20cm</t>
  </si>
  <si>
    <t>9999-1115</t>
  </si>
  <si>
    <t>KŘIŽOVATKA S PODZEMNÍMI SÍTĚMI
(bude upřesněno podle skut. stavu, zjištěného při zemních pracích)</t>
  </si>
  <si>
    <t>9999-1116</t>
  </si>
  <si>
    <t xml:space="preserve"> Položení chráničky vč.zakrytí</t>
  </si>
  <si>
    <t>9999-1175</t>
  </si>
  <si>
    <t>ZÁHOZ KABELOVÉ RÝHY</t>
  </si>
  <si>
    <t>9999-1180</t>
  </si>
  <si>
    <t>9999-1185</t>
  </si>
  <si>
    <t>ODVOZ ZEMINY</t>
  </si>
  <si>
    <t>9999-1186</t>
  </si>
  <si>
    <t xml:space="preserve"> Do vzdálenosti 1 km</t>
  </si>
  <si>
    <t>9999-1188</t>
  </si>
  <si>
    <t>ÚPRAVA POVRCHU</t>
  </si>
  <si>
    <t>9999-1195</t>
  </si>
  <si>
    <t xml:space="preserve"> Provizorní úprava terénu v zemina třídy 3</t>
  </si>
  <si>
    <t>m2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</si>
  <si>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</si>
  <si>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</si>
  <si>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</si>
  <si>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</si>
  <si>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</si>
  <si>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</si>
  <si>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bourání a obnovy zpevněných povrchů (řešeny ve stavbní části)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</si>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</sst>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敓潧⁥䥕ᬀ泩㛈b☸M_x0008_"/>
      <family val="0"/>
    </font>
    <font>
      <b/>
      <sz val="11"/>
      <color indexed="8"/>
      <name val="敓潧⁥䥕ᬀ泩㛈b☸M_x0008_"/>
      <family val="0"/>
    </font>
    <font>
      <b/>
      <sz val="10"/>
      <color indexed="8"/>
      <name val="敓潧⁥䥕ᬀ泩㛈b☸M_x0008_"/>
      <family val="0"/>
    </font>
    <font>
      <b/>
      <sz val="9"/>
      <color indexed="8"/>
      <name val="敓潧⁥䥕ᬀ泩㛈b☸M_x0008_"/>
      <family val="0"/>
    </font>
    <font>
      <i/>
      <sz val="10"/>
      <color indexed="8"/>
      <name val="敓潧⁥䥕ᬀ泩㛈b☸M_x0008_"/>
      <family val="0"/>
    </font>
    <font>
      <i/>
      <sz val="9"/>
      <color indexed="8"/>
      <name val="敓潧⁥䥕ᬀ泩㛈b☸M_x0008_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敓潧⁥䥕ᬀ泩㛈b☸M_x0008_"/>
      <family val="0"/>
    </font>
    <font>
      <b/>
      <sz val="11"/>
      <color rgb="FF000000"/>
      <name val="敓潧⁥䥕ᬀ泩㛈b☸M_x0008_"/>
      <family val="0"/>
    </font>
    <font>
      <b/>
      <sz val="10"/>
      <color rgb="FF000000"/>
      <name val="敓潧⁥䥕ᬀ泩㛈b☸M_x0008_"/>
      <family val="0"/>
    </font>
    <font>
      <b/>
      <sz val="9"/>
      <color rgb="FF000000"/>
      <name val="敓潧⁥䥕ᬀ泩㛈b☸M_x0008_"/>
      <family val="0"/>
    </font>
    <font>
      <i/>
      <sz val="10"/>
      <color rgb="FF000000"/>
      <name val="敓潧⁥䥕ᬀ泩㛈b☸M_x0008_"/>
      <family val="0"/>
    </font>
    <font>
      <i/>
      <sz val="9"/>
      <color rgb="FF000000"/>
      <name val="敓潧⁥䥕ᬀ泩㛈b☸M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 wrapText="1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9" fontId="40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5" fillId="38" borderId="10" xfId="0" applyNumberFormat="1" applyFont="1" applyFill="1" applyBorder="1" applyAlignment="1">
      <alignment horizontal="left"/>
    </xf>
    <xf numFmtId="4" fontId="45" fillId="38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 wrapText="1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39.28125" style="1" bestFit="1" customWidth="1"/>
    <col min="2" max="2" width="9.8515625" style="11" bestFit="1" customWidth="1"/>
    <col min="3" max="3" width="11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185</v>
      </c>
      <c r="C1" s="12" t="s">
        <v>186</v>
      </c>
      <c r="D1" s="3"/>
    </row>
    <row r="2" spans="1:4" ht="15">
      <c r="A2" s="6" t="s">
        <v>187</v>
      </c>
      <c r="B2" s="20"/>
      <c r="C2" s="20"/>
      <c r="D2" s="3"/>
    </row>
    <row r="3" spans="1:4" ht="15">
      <c r="A3" s="7" t="s">
        <v>188</v>
      </c>
      <c r="B3" s="16">
        <f>0</f>
        <v>0</v>
      </c>
      <c r="C3" s="16"/>
      <c r="D3" s="3"/>
    </row>
    <row r="4" spans="1:4" ht="15">
      <c r="A4" s="7" t="s">
        <v>189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190</v>
      </c>
      <c r="B5" s="16"/>
      <c r="C5" s="16">
        <f>(Rozpočet!F39)+0</f>
        <v>0</v>
      </c>
      <c r="D5" s="3"/>
    </row>
    <row r="6" spans="1:4" ht="15">
      <c r="A6" s="7" t="s">
        <v>191</v>
      </c>
      <c r="B6" s="16"/>
      <c r="C6" s="16">
        <f>0+(Rozpočet!H39)+0</f>
        <v>0</v>
      </c>
      <c r="D6" s="3"/>
    </row>
    <row r="7" spans="1:4" ht="15">
      <c r="A7" s="8" t="s">
        <v>192</v>
      </c>
      <c r="B7" s="21">
        <f>B3+B4</f>
        <v>0</v>
      </c>
      <c r="C7" s="21">
        <f>C3+C4+C5+C6</f>
        <v>0</v>
      </c>
      <c r="D7" s="3"/>
    </row>
    <row r="8" spans="1:4" ht="15">
      <c r="A8" s="7" t="s">
        <v>193</v>
      </c>
      <c r="B8" s="16"/>
      <c r="C8" s="16">
        <f>(C5+C6)*Parametry!B18/100</f>
        <v>0</v>
      </c>
      <c r="D8" s="3"/>
    </row>
    <row r="9" spans="1:4" ht="15">
      <c r="A9" s="7" t="s">
        <v>194</v>
      </c>
      <c r="B9" s="16"/>
      <c r="C9" s="16">
        <f>0+0</f>
        <v>0</v>
      </c>
      <c r="D9" s="3"/>
    </row>
    <row r="10" spans="1:4" ht="15">
      <c r="A10" s="7" t="s">
        <v>127</v>
      </c>
      <c r="B10" s="16"/>
      <c r="C10" s="16">
        <f>(Rozpočet!F67)+(Rozpočet!H67)</f>
        <v>0</v>
      </c>
      <c r="D10" s="3"/>
    </row>
    <row r="11" spans="1:4" ht="15">
      <c r="A11" s="7" t="s">
        <v>195</v>
      </c>
      <c r="B11" s="16"/>
      <c r="C11" s="16">
        <f>(C9+C10)*Parametry!B19/100</f>
        <v>0</v>
      </c>
      <c r="D11" s="3"/>
    </row>
    <row r="12" spans="1:4" ht="15">
      <c r="A12" s="8" t="s">
        <v>196</v>
      </c>
      <c r="B12" s="21">
        <f>B7</f>
        <v>0</v>
      </c>
      <c r="C12" s="21">
        <f>C7+C8+C9+C10+C11</f>
        <v>0</v>
      </c>
      <c r="D12" s="3"/>
    </row>
    <row r="13" spans="1:4" ht="15">
      <c r="A13" s="7" t="s">
        <v>197</v>
      </c>
      <c r="B13" s="16"/>
      <c r="C13" s="16">
        <f>(B12+C12)*Parametry!B20/100</f>
        <v>0</v>
      </c>
      <c r="D13" s="3"/>
    </row>
    <row r="14" spans="1:4" ht="15">
      <c r="A14" s="7" t="s">
        <v>198</v>
      </c>
      <c r="B14" s="16"/>
      <c r="C14" s="16">
        <f>(B12+C12)*Parametry!B21/100</f>
        <v>0</v>
      </c>
      <c r="D14" s="3"/>
    </row>
    <row r="15" spans="1:4" ht="15">
      <c r="A15" s="7" t="s">
        <v>199</v>
      </c>
      <c r="B15" s="16"/>
      <c r="C15" s="16">
        <f>(B7+C7)*Parametry!B22/100</f>
        <v>0</v>
      </c>
      <c r="D15" s="3"/>
    </row>
    <row r="16" spans="1:4" ht="15">
      <c r="A16" s="6" t="s">
        <v>200</v>
      </c>
      <c r="B16" s="20"/>
      <c r="C16" s="20">
        <f>B12+C12+C13+C14+C15</f>
        <v>0</v>
      </c>
      <c r="D16" s="3"/>
    </row>
    <row r="17" spans="1:4" ht="15">
      <c r="A17" s="7" t="s">
        <v>15</v>
      </c>
      <c r="B17" s="16"/>
      <c r="C17" s="16"/>
      <c r="D17" s="3"/>
    </row>
    <row r="18" spans="1:4" ht="15">
      <c r="A18" s="6" t="s">
        <v>201</v>
      </c>
      <c r="B18" s="20"/>
      <c r="C18" s="20"/>
      <c r="D18" s="3"/>
    </row>
    <row r="19" spans="1:4" ht="15">
      <c r="A19" s="7" t="s">
        <v>202</v>
      </c>
      <c r="B19" s="16"/>
      <c r="C19" s="16">
        <f>C12*Parametry!B23/100</f>
        <v>0</v>
      </c>
      <c r="D19" s="3"/>
    </row>
    <row r="20" spans="1:4" ht="15">
      <c r="A20" s="7" t="s">
        <v>203</v>
      </c>
      <c r="B20" s="16"/>
      <c r="C20" s="16">
        <f>C12*Parametry!B24/100</f>
        <v>0</v>
      </c>
      <c r="D20" s="3"/>
    </row>
    <row r="21" spans="1:4" ht="15">
      <c r="A21" s="6" t="s">
        <v>204</v>
      </c>
      <c r="B21" s="20"/>
      <c r="C21" s="20">
        <f>C19+C20</f>
        <v>0</v>
      </c>
      <c r="D21" s="3"/>
    </row>
    <row r="22" spans="1:4" ht="15">
      <c r="A22" s="7" t="s">
        <v>205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15</v>
      </c>
      <c r="B23" s="16"/>
      <c r="C23" s="16"/>
      <c r="D23" s="3"/>
    </row>
    <row r="24" spans="1:4" ht="15">
      <c r="A24" s="4" t="s">
        <v>206</v>
      </c>
      <c r="B24" s="13"/>
      <c r="C24" s="13">
        <f>C16+C21+C22</f>
        <v>0</v>
      </c>
      <c r="D24" s="3"/>
    </row>
    <row r="25" spans="1:4" ht="15">
      <c r="A25" s="7" t="s">
        <v>207</v>
      </c>
      <c r="B25" s="16">
        <f>(SUM(Rozpočet!F3:F36,Rozpočet!F38)+SUM(Rozpočet!F41:F66))+(SUM(Rozpočet!H3:H36)+SUM(Rozpočet!H41:H66))+B4+C4+C8+C11+C13+C14+C15+C21+C22</f>
        <v>0</v>
      </c>
      <c r="C25" s="16">
        <f>B25*Parametry!B29/100</f>
        <v>0</v>
      </c>
      <c r="D25" s="3"/>
    </row>
    <row r="26" spans="1:4" ht="15">
      <c r="A26" s="7" t="s">
        <v>208</v>
      </c>
      <c r="B26" s="16">
        <f>(SUM(Rozpočet!F3,Rozpočet!F6,Rozpočet!F9,Rozpočet!F11,Rozpočet!F14,Rozpočet!F16:F17,Rozpočet!F19,Rozpočet!F21,Rozpočet!F23:F26,Rozpočet!F28,Rozpočet!F31,Rozpočet!F33:F34)+SUM(Rozpočet!F41,Rozpočet!F43:F44,Rozpočet!F46:F47,Rozpočet!F49,Rozpočet!F51,Rozpočet!F54,Rozpočet!F56,Rozpočet!F58,Rozpočet!F60,Rozpočet!F63,Rozpočet!F65))+(SUM(Rozpočet!H3,Rozpočet!H6,Rozpočet!H9,Rozpočet!H11,Rozpočet!H14,Rozpočet!H16:H17,Rozpočet!H19,Rozpočet!H21,Rozpočet!H23:H26,Rozpočet!H28,Rozpočet!H31,Rozpočet!H33:H34)+SUM(Rozpočet!H41,Rozpočet!H43:H44,Rozpočet!H46:H47,Rozpočet!H49,Rozpočet!H51,Rozpočet!H54,Rozpočet!H56,Rozpočet!H58,Rozpočet!H60,Rozpočet!H63,Rozpočet!H65))</f>
        <v>0</v>
      </c>
      <c r="C26" s="16">
        <f>B26*Parametry!B30/100</f>
        <v>0</v>
      </c>
      <c r="D26" s="3"/>
    </row>
    <row r="27" spans="1:4" ht="15">
      <c r="A27" s="4" t="s">
        <v>209</v>
      </c>
      <c r="B27" s="13"/>
      <c r="C27" s="13">
        <f>C24+C25+C26</f>
        <v>0</v>
      </c>
      <c r="D27" s="3"/>
    </row>
    <row r="28" spans="1:4" ht="15">
      <c r="A28" s="7" t="s">
        <v>15</v>
      </c>
      <c r="B28" s="16"/>
      <c r="C28" s="16"/>
      <c r="D28" s="3"/>
    </row>
    <row r="29" spans="1:4" ht="15">
      <c r="A29" s="6" t="s">
        <v>210</v>
      </c>
      <c r="B29" s="22" t="s">
        <v>55</v>
      </c>
      <c r="C29" s="22" t="s">
        <v>57</v>
      </c>
      <c r="D29" s="3"/>
    </row>
    <row r="30" spans="1:4" ht="15">
      <c r="A30" s="7" t="s">
        <v>61</v>
      </c>
      <c r="B30" s="16">
        <f>(Rozpočet!F39)</f>
        <v>0</v>
      </c>
      <c r="C30" s="16">
        <f>(Rozpočet!H39)</f>
        <v>0</v>
      </c>
      <c r="D30" s="3"/>
    </row>
    <row r="31" spans="1:4" ht="15">
      <c r="A31" s="7" t="s">
        <v>127</v>
      </c>
      <c r="B31" s="16">
        <f>(Rozpočet!F67)</f>
        <v>0</v>
      </c>
      <c r="C31" s="16">
        <f>(Rozpočet!H67)</f>
        <v>0</v>
      </c>
      <c r="D31" s="3"/>
    </row>
    <row r="32" spans="1:4" ht="15">
      <c r="A32" s="7" t="s">
        <v>15</v>
      </c>
      <c r="B32" s="16"/>
      <c r="C32" s="16"/>
      <c r="D32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zoomScalePageLayoutView="0" workbookViewId="0" topLeftCell="A1">
      <selection activeCell="R15" sqref="R15"/>
    </sheetView>
  </sheetViews>
  <sheetFormatPr defaultColWidth="9.140625" defaultRowHeight="15"/>
  <cols>
    <col min="1" max="1" width="10.140625" style="1" bestFit="1" customWidth="1"/>
    <col min="2" max="2" width="86.421875" style="1" customWidth="1"/>
    <col min="3" max="3" width="4.00390625" style="1" bestFit="1" customWidth="1"/>
    <col min="4" max="4" width="6.421875" style="11" bestFit="1" customWidth="1"/>
    <col min="5" max="5" width="8.8515625" style="11" bestFit="1" customWidth="1"/>
    <col min="6" max="6" width="13.421875" style="11" bestFit="1" customWidth="1"/>
    <col min="7" max="7" width="7.8515625" style="11" bestFit="1" customWidth="1"/>
    <col min="8" max="8" width="12.57421875" style="11" bestFit="1" customWidth="1"/>
    <col min="9" max="9" width="8.8515625" style="11" bestFit="1" customWidth="1"/>
    <col min="10" max="10" width="14.28125" style="11" customWidth="1"/>
    <col min="11" max="11" width="3.00390625" style="0" customWidth="1"/>
    <col min="13" max="13" width="0" style="10" hidden="1" customWidth="1"/>
  </cols>
  <sheetData>
    <row r="1" spans="1:12" ht="15">
      <c r="A1" s="2" t="s">
        <v>52</v>
      </c>
      <c r="B1" s="2" t="s">
        <v>0</v>
      </c>
      <c r="C1" s="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3"/>
      <c r="L1" s="3"/>
    </row>
    <row r="2" spans="1:12" ht="15">
      <c r="A2" s="4" t="s">
        <v>15</v>
      </c>
      <c r="B2" s="4" t="s">
        <v>61</v>
      </c>
      <c r="C2" s="4" t="s">
        <v>15</v>
      </c>
      <c r="D2" s="13"/>
      <c r="E2" s="13"/>
      <c r="F2" s="13"/>
      <c r="G2" s="13"/>
      <c r="H2" s="13"/>
      <c r="I2" s="13"/>
      <c r="J2" s="13"/>
      <c r="K2" s="3"/>
      <c r="L2" s="3"/>
    </row>
    <row r="3" spans="1:12" ht="15">
      <c r="A3" s="14" t="s">
        <v>15</v>
      </c>
      <c r="B3" s="14" t="s">
        <v>62</v>
      </c>
      <c r="C3" s="14" t="s">
        <v>15</v>
      </c>
      <c r="D3" s="15"/>
      <c r="E3" s="15"/>
      <c r="F3" s="15"/>
      <c r="G3" s="15"/>
      <c r="H3" s="15"/>
      <c r="I3" s="15"/>
      <c r="J3" s="15"/>
      <c r="K3" s="3"/>
      <c r="L3" s="3"/>
    </row>
    <row r="4" spans="1:12" ht="15">
      <c r="A4" s="7" t="s">
        <v>63</v>
      </c>
      <c r="B4" s="7" t="s">
        <v>64</v>
      </c>
      <c r="C4" s="7" t="s">
        <v>65</v>
      </c>
      <c r="D4" s="16">
        <v>16</v>
      </c>
      <c r="E4" s="16"/>
      <c r="F4" s="16">
        <f>D4*E4</f>
        <v>0</v>
      </c>
      <c r="G4" s="16"/>
      <c r="H4" s="16">
        <f>D4*G4</f>
        <v>0</v>
      </c>
      <c r="I4" s="16">
        <f>E4+G4</f>
        <v>0</v>
      </c>
      <c r="J4" s="16">
        <f>F4+H4</f>
        <v>0</v>
      </c>
      <c r="K4" s="3"/>
      <c r="L4" s="3"/>
    </row>
    <row r="5" spans="1:12" ht="15">
      <c r="A5" s="7" t="s">
        <v>66</v>
      </c>
      <c r="B5" s="7" t="s">
        <v>67</v>
      </c>
      <c r="C5" s="7" t="s">
        <v>65</v>
      </c>
      <c r="D5" s="16">
        <v>10</v>
      </c>
      <c r="E5" s="16"/>
      <c r="F5" s="16">
        <f>D5*E5</f>
        <v>0</v>
      </c>
      <c r="G5" s="16"/>
      <c r="H5" s="16">
        <f>D5*G5</f>
        <v>0</v>
      </c>
      <c r="I5" s="16">
        <f>E5+G5</f>
        <v>0</v>
      </c>
      <c r="J5" s="16">
        <f>F5+H5</f>
        <v>0</v>
      </c>
      <c r="K5" s="3"/>
      <c r="L5" s="3"/>
    </row>
    <row r="6" spans="1:12" ht="15">
      <c r="A6" s="14" t="s">
        <v>68</v>
      </c>
      <c r="B6" s="14" t="s">
        <v>69</v>
      </c>
      <c r="C6" s="14" t="s">
        <v>15</v>
      </c>
      <c r="D6" s="15"/>
      <c r="E6" s="15"/>
      <c r="F6" s="15"/>
      <c r="G6" s="15"/>
      <c r="H6" s="15"/>
      <c r="I6" s="15"/>
      <c r="J6" s="15"/>
      <c r="K6" s="3"/>
      <c r="L6" s="3"/>
    </row>
    <row r="7" spans="1:12" ht="15">
      <c r="A7" s="7" t="s">
        <v>70</v>
      </c>
      <c r="B7" s="7" t="s">
        <v>71</v>
      </c>
      <c r="C7" s="7" t="s">
        <v>65</v>
      </c>
      <c r="D7" s="16">
        <v>25</v>
      </c>
      <c r="E7" s="16"/>
      <c r="F7" s="16">
        <f>D7*E7</f>
        <v>0</v>
      </c>
      <c r="G7" s="16"/>
      <c r="H7" s="16">
        <f>D7*G7</f>
        <v>0</v>
      </c>
      <c r="I7" s="16">
        <f>E7+G7</f>
        <v>0</v>
      </c>
      <c r="J7" s="16">
        <f>F7+H7</f>
        <v>0</v>
      </c>
      <c r="K7" s="3"/>
      <c r="L7" s="3"/>
    </row>
    <row r="8" spans="1:12" ht="15">
      <c r="A8" s="7" t="s">
        <v>72</v>
      </c>
      <c r="B8" s="7" t="s">
        <v>73</v>
      </c>
      <c r="C8" s="7" t="s">
        <v>65</v>
      </c>
      <c r="D8" s="16">
        <v>170</v>
      </c>
      <c r="E8" s="16"/>
      <c r="F8" s="16">
        <f>D8*E8</f>
        <v>0</v>
      </c>
      <c r="G8" s="16"/>
      <c r="H8" s="16">
        <f>D8*G8</f>
        <v>0</v>
      </c>
      <c r="I8" s="16">
        <f>E8+G8</f>
        <v>0</v>
      </c>
      <c r="J8" s="16">
        <f>F8+H8</f>
        <v>0</v>
      </c>
      <c r="K8" s="3"/>
      <c r="L8" s="3"/>
    </row>
    <row r="9" spans="1:12" ht="15">
      <c r="A9" s="14" t="s">
        <v>74</v>
      </c>
      <c r="B9" s="14" t="s">
        <v>75</v>
      </c>
      <c r="C9" s="14" t="s">
        <v>15</v>
      </c>
      <c r="D9" s="15"/>
      <c r="E9" s="15"/>
      <c r="F9" s="15"/>
      <c r="G9" s="15"/>
      <c r="H9" s="15"/>
      <c r="I9" s="15"/>
      <c r="J9" s="15"/>
      <c r="K9" s="3"/>
      <c r="L9" s="3"/>
    </row>
    <row r="10" spans="1:12" ht="15">
      <c r="A10" s="7" t="s">
        <v>76</v>
      </c>
      <c r="B10" s="7" t="s">
        <v>77</v>
      </c>
      <c r="C10" s="7" t="s">
        <v>78</v>
      </c>
      <c r="D10" s="16">
        <v>52</v>
      </c>
      <c r="E10" s="16"/>
      <c r="F10" s="16">
        <f>D10*E10</f>
        <v>0</v>
      </c>
      <c r="G10" s="16"/>
      <c r="H10" s="16">
        <f>D10*G10</f>
        <v>0</v>
      </c>
      <c r="I10" s="16">
        <f>E10+G10</f>
        <v>0</v>
      </c>
      <c r="J10" s="16">
        <f>F10+H10</f>
        <v>0</v>
      </c>
      <c r="K10" s="3"/>
      <c r="L10" s="3"/>
    </row>
    <row r="11" spans="1:12" ht="15">
      <c r="A11" s="14" t="s">
        <v>79</v>
      </c>
      <c r="B11" s="14" t="s">
        <v>80</v>
      </c>
      <c r="C11" s="14" t="s">
        <v>15</v>
      </c>
      <c r="D11" s="15"/>
      <c r="E11" s="15"/>
      <c r="F11" s="15"/>
      <c r="G11" s="15"/>
      <c r="H11" s="15"/>
      <c r="I11" s="15"/>
      <c r="J11" s="15"/>
      <c r="K11" s="3"/>
      <c r="L11" s="3"/>
    </row>
    <row r="12" spans="1:12" ht="15">
      <c r="A12" s="7" t="s">
        <v>81</v>
      </c>
      <c r="B12" s="7" t="s">
        <v>82</v>
      </c>
      <c r="C12" s="7" t="s">
        <v>78</v>
      </c>
      <c r="D12" s="16">
        <v>4</v>
      </c>
      <c r="E12" s="16"/>
      <c r="F12" s="16">
        <f>D12*E12</f>
        <v>0</v>
      </c>
      <c r="G12" s="16"/>
      <c r="H12" s="16">
        <f>D12*G12</f>
        <v>0</v>
      </c>
      <c r="I12" s="16">
        <f>E12+G12</f>
        <v>0</v>
      </c>
      <c r="J12" s="16">
        <f>F12+H12</f>
        <v>0</v>
      </c>
      <c r="K12" s="3"/>
      <c r="L12" s="3"/>
    </row>
    <row r="13" spans="1:12" ht="15">
      <c r="A13" s="7" t="s">
        <v>83</v>
      </c>
      <c r="B13" s="7" t="s">
        <v>84</v>
      </c>
      <c r="C13" s="7" t="s">
        <v>78</v>
      </c>
      <c r="D13" s="16">
        <v>12</v>
      </c>
      <c r="E13" s="16"/>
      <c r="F13" s="16">
        <f>D13*E13</f>
        <v>0</v>
      </c>
      <c r="G13" s="16"/>
      <c r="H13" s="16">
        <f>D13*G13</f>
        <v>0</v>
      </c>
      <c r="I13" s="16">
        <f>E13+G13</f>
        <v>0</v>
      </c>
      <c r="J13" s="16">
        <f>F13+H13</f>
        <v>0</v>
      </c>
      <c r="K13" s="3"/>
      <c r="L13" s="3"/>
    </row>
    <row r="14" spans="1:12" ht="15">
      <c r="A14" s="14" t="s">
        <v>85</v>
      </c>
      <c r="B14" s="14" t="s">
        <v>86</v>
      </c>
      <c r="C14" s="14" t="s">
        <v>15</v>
      </c>
      <c r="D14" s="15"/>
      <c r="E14" s="15"/>
      <c r="F14" s="15"/>
      <c r="G14" s="15"/>
      <c r="H14" s="15"/>
      <c r="I14" s="15"/>
      <c r="J14" s="15"/>
      <c r="K14" s="3"/>
      <c r="L14" s="3"/>
    </row>
    <row r="15" spans="1:12" ht="15">
      <c r="A15" s="7" t="s">
        <v>87</v>
      </c>
      <c r="B15" s="7" t="s">
        <v>88</v>
      </c>
      <c r="C15" s="7" t="s">
        <v>78</v>
      </c>
      <c r="D15" s="16">
        <v>4</v>
      </c>
      <c r="E15" s="16"/>
      <c r="F15" s="16">
        <f>D15*E15</f>
        <v>0</v>
      </c>
      <c r="G15" s="16"/>
      <c r="H15" s="16">
        <f>D15*G15</f>
        <v>0</v>
      </c>
      <c r="I15" s="16">
        <f>E15+G15</f>
        <v>0</v>
      </c>
      <c r="J15" s="16">
        <f>F15+H15</f>
        <v>0</v>
      </c>
      <c r="K15" s="3"/>
      <c r="L15" s="3"/>
    </row>
    <row r="16" spans="1:12" ht="15">
      <c r="A16" s="14" t="s">
        <v>89</v>
      </c>
      <c r="B16" s="14" t="s">
        <v>90</v>
      </c>
      <c r="C16" s="14" t="s">
        <v>15</v>
      </c>
      <c r="D16" s="15"/>
      <c r="E16" s="15"/>
      <c r="F16" s="15"/>
      <c r="G16" s="15"/>
      <c r="H16" s="15"/>
      <c r="I16" s="15"/>
      <c r="J16" s="15"/>
      <c r="K16" s="3"/>
      <c r="L16" s="3"/>
    </row>
    <row r="17" spans="1:12" ht="15">
      <c r="A17" s="14" t="s">
        <v>15</v>
      </c>
      <c r="B17" s="14" t="s">
        <v>91</v>
      </c>
      <c r="C17" s="14" t="s">
        <v>15</v>
      </c>
      <c r="D17" s="15"/>
      <c r="E17" s="15"/>
      <c r="F17" s="15"/>
      <c r="G17" s="15"/>
      <c r="H17" s="15"/>
      <c r="I17" s="15"/>
      <c r="J17" s="15"/>
      <c r="K17" s="3"/>
      <c r="L17" s="3"/>
    </row>
    <row r="18" spans="1:12" ht="15">
      <c r="A18" s="7" t="s">
        <v>15</v>
      </c>
      <c r="B18" s="7" t="s">
        <v>92</v>
      </c>
      <c r="C18" s="7" t="s">
        <v>78</v>
      </c>
      <c r="D18" s="16">
        <v>4</v>
      </c>
      <c r="E18" s="16"/>
      <c r="F18" s="16">
        <f>D18*E18</f>
        <v>0</v>
      </c>
      <c r="G18" s="16"/>
      <c r="H18" s="16">
        <f>D18*G18</f>
        <v>0</v>
      </c>
      <c r="I18" s="16">
        <f>E18+G18</f>
        <v>0</v>
      </c>
      <c r="J18" s="16">
        <f>F18+H18</f>
        <v>0</v>
      </c>
      <c r="K18" s="3"/>
      <c r="L18" s="3"/>
    </row>
    <row r="19" spans="1:12" ht="15">
      <c r="A19" s="14" t="s">
        <v>93</v>
      </c>
      <c r="B19" s="14" t="s">
        <v>94</v>
      </c>
      <c r="C19" s="14" t="s">
        <v>15</v>
      </c>
      <c r="D19" s="15"/>
      <c r="E19" s="15"/>
      <c r="F19" s="15"/>
      <c r="G19" s="15"/>
      <c r="H19" s="15"/>
      <c r="I19" s="15"/>
      <c r="J19" s="15"/>
      <c r="K19" s="3"/>
      <c r="L19" s="3"/>
    </row>
    <row r="20" spans="1:12" ht="15">
      <c r="A20" s="7" t="s">
        <v>95</v>
      </c>
      <c r="B20" s="7" t="s">
        <v>96</v>
      </c>
      <c r="C20" s="7" t="s">
        <v>78</v>
      </c>
      <c r="D20" s="16">
        <v>4</v>
      </c>
      <c r="E20" s="16"/>
      <c r="F20" s="16">
        <f>D20*E20</f>
        <v>0</v>
      </c>
      <c r="G20" s="16"/>
      <c r="H20" s="16">
        <f>D20*G20</f>
        <v>0</v>
      </c>
      <c r="I20" s="16">
        <f>E20+G20</f>
        <v>0</v>
      </c>
      <c r="J20" s="16">
        <f>F20+H20</f>
        <v>0</v>
      </c>
      <c r="K20" s="3"/>
      <c r="L20" s="3"/>
    </row>
    <row r="21" spans="1:12" ht="15">
      <c r="A21" s="17" t="s">
        <v>97</v>
      </c>
      <c r="B21" s="17" t="s">
        <v>98</v>
      </c>
      <c r="C21" s="17" t="s">
        <v>15</v>
      </c>
      <c r="D21" s="18"/>
      <c r="E21" s="18"/>
      <c r="F21" s="18"/>
      <c r="G21" s="18"/>
      <c r="H21" s="18"/>
      <c r="I21" s="18"/>
      <c r="J21" s="18"/>
      <c r="K21" s="3"/>
      <c r="L21" s="3"/>
    </row>
    <row r="22" spans="1:12" ht="15">
      <c r="A22" s="7" t="s">
        <v>99</v>
      </c>
      <c r="B22" s="7" t="s">
        <v>100</v>
      </c>
      <c r="C22" s="7" t="s">
        <v>78</v>
      </c>
      <c r="D22" s="16">
        <v>4</v>
      </c>
      <c r="E22" s="16"/>
      <c r="F22" s="16">
        <f>D22*E22</f>
        <v>0</v>
      </c>
      <c r="G22" s="16"/>
      <c r="H22" s="16">
        <f>D22*G22</f>
        <v>0</v>
      </c>
      <c r="I22" s="16">
        <f>E22+G22</f>
        <v>0</v>
      </c>
      <c r="J22" s="16">
        <f>F22+H22</f>
        <v>0</v>
      </c>
      <c r="K22" s="3"/>
      <c r="L22" s="3"/>
    </row>
    <row r="23" spans="1:12" ht="15">
      <c r="A23" s="14" t="s">
        <v>15</v>
      </c>
      <c r="B23" s="14" t="s">
        <v>101</v>
      </c>
      <c r="C23" s="14" t="s">
        <v>15</v>
      </c>
      <c r="D23" s="15"/>
      <c r="E23" s="15"/>
      <c r="F23" s="15"/>
      <c r="G23" s="15"/>
      <c r="H23" s="15"/>
      <c r="I23" s="15"/>
      <c r="J23" s="15"/>
      <c r="K23" s="3"/>
      <c r="L23" s="3"/>
    </row>
    <row r="24" spans="1:12" ht="15">
      <c r="A24" s="14" t="s">
        <v>15</v>
      </c>
      <c r="B24" s="14" t="s">
        <v>102</v>
      </c>
      <c r="C24" s="14" t="s">
        <v>15</v>
      </c>
      <c r="D24" s="15"/>
      <c r="E24" s="15"/>
      <c r="F24" s="15"/>
      <c r="G24" s="15"/>
      <c r="H24" s="15"/>
      <c r="I24" s="15"/>
      <c r="J24" s="15"/>
      <c r="K24" s="3"/>
      <c r="L24" s="3"/>
    </row>
    <row r="25" spans="1:12" ht="15">
      <c r="A25" s="14" t="s">
        <v>15</v>
      </c>
      <c r="B25" s="14" t="s">
        <v>103</v>
      </c>
      <c r="C25" s="14" t="s">
        <v>15</v>
      </c>
      <c r="D25" s="15"/>
      <c r="E25" s="15"/>
      <c r="F25" s="15"/>
      <c r="G25" s="15"/>
      <c r="H25" s="15"/>
      <c r="I25" s="15"/>
      <c r="J25" s="15"/>
      <c r="K25" s="3"/>
      <c r="L25" s="3"/>
    </row>
    <row r="26" spans="1:12" ht="15">
      <c r="A26" s="14" t="s">
        <v>15</v>
      </c>
      <c r="B26" s="14" t="s">
        <v>104</v>
      </c>
      <c r="C26" s="14" t="s">
        <v>15</v>
      </c>
      <c r="D26" s="15"/>
      <c r="E26" s="15"/>
      <c r="F26" s="15"/>
      <c r="G26" s="15"/>
      <c r="H26" s="15"/>
      <c r="I26" s="15"/>
      <c r="J26" s="15"/>
      <c r="K26" s="3"/>
      <c r="L26" s="3"/>
    </row>
    <row r="27" spans="1:12" ht="15">
      <c r="A27" s="7" t="s">
        <v>15</v>
      </c>
      <c r="B27" s="7" t="s">
        <v>105</v>
      </c>
      <c r="C27" s="7" t="s">
        <v>78</v>
      </c>
      <c r="D27" s="16">
        <v>4</v>
      </c>
      <c r="E27" s="16"/>
      <c r="F27" s="16">
        <f>D27*E27</f>
        <v>0</v>
      </c>
      <c r="G27" s="16"/>
      <c r="H27" s="16">
        <f>D27*G27</f>
        <v>0</v>
      </c>
      <c r="I27" s="16">
        <f>E27+G27</f>
        <v>0</v>
      </c>
      <c r="J27" s="16">
        <f>F27+H27</f>
        <v>0</v>
      </c>
      <c r="K27" s="3"/>
      <c r="L27" s="3"/>
    </row>
    <row r="28" spans="1:12" ht="15">
      <c r="A28" s="14" t="s">
        <v>106</v>
      </c>
      <c r="B28" s="14" t="s">
        <v>107</v>
      </c>
      <c r="C28" s="14" t="s">
        <v>15</v>
      </c>
      <c r="D28" s="15"/>
      <c r="E28" s="15"/>
      <c r="F28" s="15"/>
      <c r="G28" s="15"/>
      <c r="H28" s="15"/>
      <c r="I28" s="15"/>
      <c r="J28" s="15"/>
      <c r="K28" s="3"/>
      <c r="L28" s="3"/>
    </row>
    <row r="29" spans="1:12" ht="15">
      <c r="A29" s="7" t="s">
        <v>108</v>
      </c>
      <c r="B29" s="7" t="s">
        <v>109</v>
      </c>
      <c r="C29" s="7" t="s">
        <v>110</v>
      </c>
      <c r="D29" s="16">
        <v>8</v>
      </c>
      <c r="E29" s="16"/>
      <c r="F29" s="16">
        <f>D29*E29</f>
        <v>0</v>
      </c>
      <c r="G29" s="16"/>
      <c r="H29" s="16">
        <f>D29*G29</f>
        <v>0</v>
      </c>
      <c r="I29" s="16">
        <f>E29+G29</f>
        <v>0</v>
      </c>
      <c r="J29" s="16">
        <f>F29+H29</f>
        <v>0</v>
      </c>
      <c r="K29" s="3"/>
      <c r="L29" s="3"/>
    </row>
    <row r="30" spans="1:12" ht="15">
      <c r="A30" s="7" t="s">
        <v>111</v>
      </c>
      <c r="B30" s="7" t="s">
        <v>112</v>
      </c>
      <c r="C30" s="7" t="s">
        <v>110</v>
      </c>
      <c r="D30" s="16">
        <v>8</v>
      </c>
      <c r="E30" s="16"/>
      <c r="F30" s="16">
        <f>D30*E30</f>
        <v>0</v>
      </c>
      <c r="G30" s="16"/>
      <c r="H30" s="16">
        <f>D30*G30</f>
        <v>0</v>
      </c>
      <c r="I30" s="16">
        <f>E30+G30</f>
        <v>0</v>
      </c>
      <c r="J30" s="16">
        <f>F30+H30</f>
        <v>0</v>
      </c>
      <c r="K30" s="3"/>
      <c r="L30" s="3"/>
    </row>
    <row r="31" spans="1:12" ht="15">
      <c r="A31" s="14" t="s">
        <v>113</v>
      </c>
      <c r="B31" s="14" t="s">
        <v>114</v>
      </c>
      <c r="C31" s="14" t="s">
        <v>15</v>
      </c>
      <c r="D31" s="15"/>
      <c r="E31" s="15"/>
      <c r="F31" s="15"/>
      <c r="G31" s="15"/>
      <c r="H31" s="15"/>
      <c r="I31" s="15"/>
      <c r="J31" s="15"/>
      <c r="K31" s="3"/>
      <c r="L31" s="3"/>
    </row>
    <row r="32" spans="1:12" ht="15">
      <c r="A32" s="7" t="s">
        <v>115</v>
      </c>
      <c r="B32" s="7" t="s">
        <v>116</v>
      </c>
      <c r="C32" s="7" t="s">
        <v>110</v>
      </c>
      <c r="D32" s="16">
        <v>4</v>
      </c>
      <c r="E32" s="16"/>
      <c r="F32" s="16">
        <f>D32*E32</f>
        <v>0</v>
      </c>
      <c r="G32" s="16"/>
      <c r="H32" s="16">
        <f>D32*G32</f>
        <v>0</v>
      </c>
      <c r="I32" s="16">
        <f>E32+G32</f>
        <v>0</v>
      </c>
      <c r="J32" s="16">
        <f>F32+H32</f>
        <v>0</v>
      </c>
      <c r="K32" s="3"/>
      <c r="L32" s="3"/>
    </row>
    <row r="33" spans="1:12" ht="15">
      <c r="A33" s="14" t="s">
        <v>117</v>
      </c>
      <c r="B33" s="14" t="s">
        <v>118</v>
      </c>
      <c r="C33" s="14" t="s">
        <v>15</v>
      </c>
      <c r="D33" s="15"/>
      <c r="E33" s="15"/>
      <c r="F33" s="15"/>
      <c r="G33" s="15"/>
      <c r="H33" s="15"/>
      <c r="I33" s="15"/>
      <c r="J33" s="15"/>
      <c r="K33" s="3"/>
      <c r="L33" s="3"/>
    </row>
    <row r="34" spans="1:12" ht="15">
      <c r="A34" s="14" t="s">
        <v>119</v>
      </c>
      <c r="B34" s="14" t="s">
        <v>120</v>
      </c>
      <c r="C34" s="14" t="s">
        <v>15</v>
      </c>
      <c r="D34" s="15"/>
      <c r="E34" s="15"/>
      <c r="F34" s="15"/>
      <c r="G34" s="15"/>
      <c r="H34" s="15"/>
      <c r="I34" s="15"/>
      <c r="J34" s="15"/>
      <c r="K34" s="3"/>
      <c r="L34" s="3"/>
    </row>
    <row r="35" spans="1:12" ht="15">
      <c r="A35" s="7" t="s">
        <v>121</v>
      </c>
      <c r="B35" s="7" t="s">
        <v>122</v>
      </c>
      <c r="C35" s="7" t="s">
        <v>110</v>
      </c>
      <c r="D35" s="16">
        <v>8</v>
      </c>
      <c r="E35" s="16"/>
      <c r="F35" s="16">
        <f>D35*E35</f>
        <v>0</v>
      </c>
      <c r="G35" s="16"/>
      <c r="H35" s="16">
        <f>D35*G35</f>
        <v>0</v>
      </c>
      <c r="I35" s="16">
        <f aca="true" t="shared" si="0" ref="I35:J38">E35+G35</f>
        <v>0</v>
      </c>
      <c r="J35" s="16">
        <f t="shared" si="0"/>
        <v>0</v>
      </c>
      <c r="K35" s="3"/>
      <c r="L35" s="3"/>
    </row>
    <row r="36" spans="1:12" ht="15">
      <c r="A36" s="7" t="s">
        <v>123</v>
      </c>
      <c r="B36" s="7" t="s">
        <v>124</v>
      </c>
      <c r="C36" s="7" t="s">
        <v>110</v>
      </c>
      <c r="D36" s="16">
        <v>4</v>
      </c>
      <c r="E36" s="16"/>
      <c r="F36" s="16">
        <f>D36*E36</f>
        <v>0</v>
      </c>
      <c r="G36" s="16"/>
      <c r="H36" s="16">
        <f>D36*G36</f>
        <v>0</v>
      </c>
      <c r="I36" s="16">
        <f t="shared" si="0"/>
        <v>0</v>
      </c>
      <c r="J36" s="16">
        <f t="shared" si="0"/>
        <v>0</v>
      </c>
      <c r="K36" s="3"/>
      <c r="L36" s="3"/>
    </row>
    <row r="37" spans="1:12" ht="15">
      <c r="A37" s="7" t="s">
        <v>15</v>
      </c>
      <c r="B37" s="7" t="s">
        <v>15</v>
      </c>
      <c r="C37" s="7" t="s">
        <v>15</v>
      </c>
      <c r="D37" s="16"/>
      <c r="E37" s="16"/>
      <c r="F37" s="16"/>
      <c r="G37" s="16"/>
      <c r="H37" s="16"/>
      <c r="I37" s="16">
        <f t="shared" si="0"/>
        <v>0</v>
      </c>
      <c r="J37" s="16">
        <f t="shared" si="0"/>
        <v>0</v>
      </c>
      <c r="K37" s="3"/>
      <c r="L37" s="3"/>
    </row>
    <row r="38" spans="1:12" ht="15">
      <c r="A38" s="7" t="s">
        <v>15</v>
      </c>
      <c r="B38" s="7" t="s">
        <v>125</v>
      </c>
      <c r="C38" s="7" t="s">
        <v>15</v>
      </c>
      <c r="D38" s="16"/>
      <c r="E38" s="16"/>
      <c r="F38" s="16">
        <f>Parametry!B31/100*F4+Parametry!B31/100*F5+Parametry!B31/100*F7+Parametry!B31/100*F8+Parametry!B31/100*F10+Parametry!B31/100*F12+Parametry!B31/100*F13+Parametry!B31/100*F15+Parametry!B31/100*F18+Parametry!B31/100*F20+Parametry!B31/100*F27+Parametry!B31/100*F29+Parametry!B31/100*F30+Parametry!B31/100*F32+Parametry!B31/100*F35+Parametry!B31/100*F36</f>
        <v>0</v>
      </c>
      <c r="G38" s="16"/>
      <c r="H38" s="16"/>
      <c r="I38" s="16">
        <f t="shared" si="0"/>
        <v>0</v>
      </c>
      <c r="J38" s="16">
        <f t="shared" si="0"/>
        <v>0</v>
      </c>
      <c r="K38" s="3"/>
      <c r="L38" s="3"/>
    </row>
    <row r="39" spans="1:12" ht="15">
      <c r="A39" s="4" t="s">
        <v>15</v>
      </c>
      <c r="B39" s="4" t="s">
        <v>126</v>
      </c>
      <c r="C39" s="4" t="s">
        <v>15</v>
      </c>
      <c r="D39" s="13"/>
      <c r="E39" s="13"/>
      <c r="F39" s="13">
        <f>SUM(F3:F38)</f>
        <v>0</v>
      </c>
      <c r="G39" s="13"/>
      <c r="H39" s="13">
        <f>SUM(H3:H38)</f>
        <v>0</v>
      </c>
      <c r="I39" s="13"/>
      <c r="J39" s="13">
        <f>SUM(J3:J38)</f>
        <v>0</v>
      </c>
      <c r="K39" s="3"/>
      <c r="L39" s="3"/>
    </row>
    <row r="40" spans="1:12" ht="15">
      <c r="A40" s="4" t="s">
        <v>15</v>
      </c>
      <c r="B40" s="4" t="s">
        <v>127</v>
      </c>
      <c r="C40" s="4" t="s">
        <v>15</v>
      </c>
      <c r="D40" s="13"/>
      <c r="E40" s="13"/>
      <c r="F40" s="13"/>
      <c r="G40" s="13"/>
      <c r="H40" s="13"/>
      <c r="I40" s="13"/>
      <c r="J40" s="13"/>
      <c r="K40" s="3"/>
      <c r="L40" s="3"/>
    </row>
    <row r="41" spans="1:12" ht="15">
      <c r="A41" s="14" t="s">
        <v>128</v>
      </c>
      <c r="B41" s="14" t="s">
        <v>129</v>
      </c>
      <c r="C41" s="14" t="s">
        <v>15</v>
      </c>
      <c r="D41" s="15"/>
      <c r="E41" s="15"/>
      <c r="F41" s="15"/>
      <c r="G41" s="15"/>
      <c r="H41" s="15"/>
      <c r="I41" s="15"/>
      <c r="J41" s="15"/>
      <c r="K41" s="3"/>
      <c r="L41" s="3"/>
    </row>
    <row r="42" spans="1:12" ht="15">
      <c r="A42" s="7" t="s">
        <v>130</v>
      </c>
      <c r="B42" s="7" t="s">
        <v>131</v>
      </c>
      <c r="C42" s="7" t="s">
        <v>132</v>
      </c>
      <c r="D42" s="16">
        <v>0.2</v>
      </c>
      <c r="E42" s="16"/>
      <c r="F42" s="16">
        <f>D42*E42</f>
        <v>0</v>
      </c>
      <c r="G42" s="16"/>
      <c r="H42" s="16">
        <f>D42*G42</f>
        <v>0</v>
      </c>
      <c r="I42" s="16">
        <f>E42+G42</f>
        <v>0</v>
      </c>
      <c r="J42" s="16">
        <f>F42+H42</f>
        <v>0</v>
      </c>
      <c r="K42" s="3"/>
      <c r="L42" s="3"/>
    </row>
    <row r="43" spans="1:12" ht="15">
      <c r="A43" s="14" t="s">
        <v>133</v>
      </c>
      <c r="B43" s="14" t="s">
        <v>134</v>
      </c>
      <c r="C43" s="14" t="s">
        <v>15</v>
      </c>
      <c r="D43" s="15"/>
      <c r="E43" s="15"/>
      <c r="F43" s="15"/>
      <c r="G43" s="15"/>
      <c r="H43" s="15"/>
      <c r="I43" s="15"/>
      <c r="J43" s="15"/>
      <c r="K43" s="3"/>
      <c r="L43" s="3"/>
    </row>
    <row r="44" spans="1:12" ht="15">
      <c r="A44" s="14" t="s">
        <v>135</v>
      </c>
      <c r="B44" s="14" t="s">
        <v>136</v>
      </c>
      <c r="C44" s="14" t="s">
        <v>15</v>
      </c>
      <c r="D44" s="15"/>
      <c r="E44" s="15"/>
      <c r="F44" s="15"/>
      <c r="G44" s="15"/>
      <c r="H44" s="15"/>
      <c r="I44" s="15"/>
      <c r="J44" s="15"/>
      <c r="K44" s="3"/>
      <c r="L44" s="3"/>
    </row>
    <row r="45" spans="1:12" ht="15">
      <c r="A45" s="7" t="s">
        <v>137</v>
      </c>
      <c r="B45" s="7" t="s">
        <v>138</v>
      </c>
      <c r="C45" s="7" t="s">
        <v>139</v>
      </c>
      <c r="D45" s="16">
        <v>2</v>
      </c>
      <c r="E45" s="16"/>
      <c r="F45" s="16">
        <f>D45*E45</f>
        <v>0</v>
      </c>
      <c r="G45" s="16"/>
      <c r="H45" s="16">
        <f>D45*G45</f>
        <v>0</v>
      </c>
      <c r="I45" s="16">
        <f>E45+G45</f>
        <v>0</v>
      </c>
      <c r="J45" s="16">
        <f>F45+H45</f>
        <v>0</v>
      </c>
      <c r="K45" s="3"/>
      <c r="L45" s="3"/>
    </row>
    <row r="46" spans="1:12" ht="15">
      <c r="A46" s="14" t="s">
        <v>140</v>
      </c>
      <c r="B46" s="14" t="s">
        <v>141</v>
      </c>
      <c r="C46" s="14" t="s">
        <v>15</v>
      </c>
      <c r="D46" s="15"/>
      <c r="E46" s="15"/>
      <c r="F46" s="15"/>
      <c r="G46" s="15"/>
      <c r="H46" s="15"/>
      <c r="I46" s="15"/>
      <c r="J46" s="15"/>
      <c r="K46" s="3"/>
      <c r="L46" s="3"/>
    </row>
    <row r="47" spans="1:12" ht="15">
      <c r="A47" s="14" t="s">
        <v>142</v>
      </c>
      <c r="B47" s="14" t="s">
        <v>143</v>
      </c>
      <c r="C47" s="14" t="s">
        <v>15</v>
      </c>
      <c r="D47" s="15"/>
      <c r="E47" s="15"/>
      <c r="F47" s="15"/>
      <c r="G47" s="15"/>
      <c r="H47" s="15"/>
      <c r="I47" s="15"/>
      <c r="J47" s="15"/>
      <c r="K47" s="3"/>
      <c r="L47" s="3"/>
    </row>
    <row r="48" spans="1:12" ht="15">
      <c r="A48" s="7" t="s">
        <v>144</v>
      </c>
      <c r="B48" s="7" t="s">
        <v>145</v>
      </c>
      <c r="C48" s="7" t="s">
        <v>139</v>
      </c>
      <c r="D48" s="16">
        <v>1.2</v>
      </c>
      <c r="E48" s="16"/>
      <c r="F48" s="16">
        <f>D48*E48</f>
        <v>0</v>
      </c>
      <c r="G48" s="16"/>
      <c r="H48" s="16">
        <f>D48*G48</f>
        <v>0</v>
      </c>
      <c r="I48" s="16">
        <f>E48+G48</f>
        <v>0</v>
      </c>
      <c r="J48" s="16">
        <f>F48+H48</f>
        <v>0</v>
      </c>
      <c r="K48" s="3"/>
      <c r="L48" s="3"/>
    </row>
    <row r="49" spans="1:12" ht="15">
      <c r="A49" s="14" t="s">
        <v>146</v>
      </c>
      <c r="B49" s="14" t="s">
        <v>147</v>
      </c>
      <c r="C49" s="14" t="s">
        <v>15</v>
      </c>
      <c r="D49" s="15"/>
      <c r="E49" s="15"/>
      <c r="F49" s="15"/>
      <c r="G49" s="15"/>
      <c r="H49" s="15"/>
      <c r="I49" s="15"/>
      <c r="J49" s="15"/>
      <c r="K49" s="3"/>
      <c r="L49" s="3"/>
    </row>
    <row r="50" spans="1:12" ht="15">
      <c r="A50" s="7" t="s">
        <v>15</v>
      </c>
      <c r="B50" s="7" t="s">
        <v>148</v>
      </c>
      <c r="C50" s="7" t="s">
        <v>78</v>
      </c>
      <c r="D50" s="16">
        <v>4</v>
      </c>
      <c r="E50" s="16"/>
      <c r="F50" s="16">
        <f>D50*E50</f>
        <v>0</v>
      </c>
      <c r="G50" s="16"/>
      <c r="H50" s="16">
        <f>D50*G50</f>
        <v>0</v>
      </c>
      <c r="I50" s="16">
        <f>E50+G50</f>
        <v>0</v>
      </c>
      <c r="J50" s="16">
        <f>F50+H50</f>
        <v>0</v>
      </c>
      <c r="K50" s="3"/>
      <c r="L50" s="3"/>
    </row>
    <row r="51" spans="1:12" ht="15">
      <c r="A51" s="14" t="s">
        <v>149</v>
      </c>
      <c r="B51" s="14" t="s">
        <v>150</v>
      </c>
      <c r="C51" s="14" t="s">
        <v>15</v>
      </c>
      <c r="D51" s="15"/>
      <c r="E51" s="15"/>
      <c r="F51" s="15"/>
      <c r="G51" s="15"/>
      <c r="H51" s="15"/>
      <c r="I51" s="15"/>
      <c r="J51" s="15"/>
      <c r="K51" s="3"/>
      <c r="L51" s="3"/>
    </row>
    <row r="52" spans="1:12" ht="15">
      <c r="A52" s="7" t="s">
        <v>151</v>
      </c>
      <c r="B52" s="7" t="s">
        <v>152</v>
      </c>
      <c r="C52" s="7" t="s">
        <v>65</v>
      </c>
      <c r="D52" s="16">
        <v>130</v>
      </c>
      <c r="E52" s="16"/>
      <c r="F52" s="16">
        <f>D52*E52</f>
        <v>0</v>
      </c>
      <c r="G52" s="16"/>
      <c r="H52" s="16">
        <f>D52*G52</f>
        <v>0</v>
      </c>
      <c r="I52" s="16">
        <f>E52+G52</f>
        <v>0</v>
      </c>
      <c r="J52" s="16">
        <f>F52+H52</f>
        <v>0</v>
      </c>
      <c r="K52" s="3"/>
      <c r="L52" s="3"/>
    </row>
    <row r="53" spans="1:12" ht="15">
      <c r="A53" s="7" t="s">
        <v>151</v>
      </c>
      <c r="B53" s="7" t="s">
        <v>153</v>
      </c>
      <c r="C53" s="7" t="s">
        <v>65</v>
      </c>
      <c r="D53" s="16">
        <v>10</v>
      </c>
      <c r="E53" s="16"/>
      <c r="F53" s="16">
        <f>D53*E53</f>
        <v>0</v>
      </c>
      <c r="G53" s="16"/>
      <c r="H53" s="16">
        <f>D53*G53</f>
        <v>0</v>
      </c>
      <c r="I53" s="16">
        <f>E53+G53</f>
        <v>0</v>
      </c>
      <c r="J53" s="16">
        <f>F53+H53</f>
        <v>0</v>
      </c>
      <c r="K53" s="3"/>
      <c r="L53" s="3"/>
    </row>
    <row r="54" spans="1:12" ht="15">
      <c r="A54" s="14" t="s">
        <v>154</v>
      </c>
      <c r="B54" s="14" t="s">
        <v>155</v>
      </c>
      <c r="C54" s="14" t="s">
        <v>15</v>
      </c>
      <c r="D54" s="15"/>
      <c r="E54" s="15"/>
      <c r="F54" s="15"/>
      <c r="G54" s="15"/>
      <c r="H54" s="15"/>
      <c r="I54" s="15"/>
      <c r="J54" s="15"/>
      <c r="K54" s="3"/>
      <c r="L54" s="3"/>
    </row>
    <row r="55" spans="1:12" ht="15">
      <c r="A55" s="7" t="s">
        <v>156</v>
      </c>
      <c r="B55" s="7" t="s">
        <v>157</v>
      </c>
      <c r="C55" s="7" t="s">
        <v>65</v>
      </c>
      <c r="D55" s="16">
        <v>140</v>
      </c>
      <c r="E55" s="16"/>
      <c r="F55" s="16">
        <f>D55*E55</f>
        <v>0</v>
      </c>
      <c r="G55" s="16"/>
      <c r="H55" s="16">
        <f>D55*G55</f>
        <v>0</v>
      </c>
      <c r="I55" s="16">
        <f>E55+G55</f>
        <v>0</v>
      </c>
      <c r="J55" s="16">
        <f>F55+H55</f>
        <v>0</v>
      </c>
      <c r="K55" s="3"/>
      <c r="L55" s="3"/>
    </row>
    <row r="56" spans="1:12" ht="15">
      <c r="A56" s="14" t="s">
        <v>158</v>
      </c>
      <c r="B56" s="14" t="s">
        <v>159</v>
      </c>
      <c r="C56" s="14" t="s">
        <v>15</v>
      </c>
      <c r="D56" s="15"/>
      <c r="E56" s="15"/>
      <c r="F56" s="15"/>
      <c r="G56" s="15"/>
      <c r="H56" s="15"/>
      <c r="I56" s="15"/>
      <c r="J56" s="15"/>
      <c r="K56" s="3"/>
      <c r="L56" s="3"/>
    </row>
    <row r="57" spans="1:12" ht="15">
      <c r="A57" s="7" t="s">
        <v>160</v>
      </c>
      <c r="B57" s="7" t="s">
        <v>161</v>
      </c>
      <c r="C57" s="7" t="s">
        <v>65</v>
      </c>
      <c r="D57" s="16">
        <v>140</v>
      </c>
      <c r="E57" s="16"/>
      <c r="F57" s="16">
        <f>D57*E57</f>
        <v>0</v>
      </c>
      <c r="G57" s="16"/>
      <c r="H57" s="16">
        <f>D57*G57</f>
        <v>0</v>
      </c>
      <c r="I57" s="16">
        <f>E57+G57</f>
        <v>0</v>
      </c>
      <c r="J57" s="16">
        <f>F57+H57</f>
        <v>0</v>
      </c>
      <c r="K57" s="3"/>
      <c r="L57" s="3"/>
    </row>
    <row r="58" spans="1:12" ht="26.25">
      <c r="A58" s="14" t="s">
        <v>162</v>
      </c>
      <c r="B58" s="19" t="s">
        <v>163</v>
      </c>
      <c r="C58" s="14" t="s">
        <v>15</v>
      </c>
      <c r="D58" s="15"/>
      <c r="E58" s="15"/>
      <c r="F58" s="15"/>
      <c r="G58" s="15"/>
      <c r="H58" s="15"/>
      <c r="I58" s="15"/>
      <c r="J58" s="15"/>
      <c r="K58" s="3"/>
      <c r="L58" s="3"/>
    </row>
    <row r="59" spans="1:12" ht="15">
      <c r="A59" s="7" t="s">
        <v>164</v>
      </c>
      <c r="B59" s="7" t="s">
        <v>165</v>
      </c>
      <c r="C59" s="7" t="s">
        <v>78</v>
      </c>
      <c r="D59" s="16">
        <v>2</v>
      </c>
      <c r="E59" s="16"/>
      <c r="F59" s="16">
        <f>D59*E59</f>
        <v>0</v>
      </c>
      <c r="G59" s="16"/>
      <c r="H59" s="16">
        <f>D59*G59</f>
        <v>0</v>
      </c>
      <c r="I59" s="16">
        <f>E59+G59</f>
        <v>0</v>
      </c>
      <c r="J59" s="16">
        <f>F59+H59</f>
        <v>0</v>
      </c>
      <c r="K59" s="3"/>
      <c r="L59" s="3"/>
    </row>
    <row r="60" spans="1:12" ht="15">
      <c r="A60" s="14" t="s">
        <v>166</v>
      </c>
      <c r="B60" s="14" t="s">
        <v>167</v>
      </c>
      <c r="C60" s="14" t="s">
        <v>15</v>
      </c>
      <c r="D60" s="15"/>
      <c r="E60" s="15"/>
      <c r="F60" s="15"/>
      <c r="G60" s="15"/>
      <c r="H60" s="15"/>
      <c r="I60" s="15"/>
      <c r="J60" s="15"/>
      <c r="K60" s="3"/>
      <c r="L60" s="3"/>
    </row>
    <row r="61" spans="1:12" ht="15">
      <c r="A61" s="7" t="s">
        <v>168</v>
      </c>
      <c r="B61" s="7" t="s">
        <v>152</v>
      </c>
      <c r="C61" s="7" t="s">
        <v>65</v>
      </c>
      <c r="D61" s="16">
        <v>130</v>
      </c>
      <c r="E61" s="16"/>
      <c r="F61" s="16">
        <f>D61*E61</f>
        <v>0</v>
      </c>
      <c r="G61" s="16"/>
      <c r="H61" s="16">
        <f>D61*G61</f>
        <v>0</v>
      </c>
      <c r="I61" s="16">
        <f>E61+G61</f>
        <v>0</v>
      </c>
      <c r="J61" s="16">
        <f>F61+H61</f>
        <v>0</v>
      </c>
      <c r="K61" s="3"/>
      <c r="L61" s="3"/>
    </row>
    <row r="62" spans="1:12" ht="15">
      <c r="A62" s="7" t="s">
        <v>168</v>
      </c>
      <c r="B62" s="7" t="s">
        <v>153</v>
      </c>
      <c r="C62" s="7" t="s">
        <v>65</v>
      </c>
      <c r="D62" s="16">
        <v>10</v>
      </c>
      <c r="E62" s="16"/>
      <c r="F62" s="16">
        <f>D62*E62</f>
        <v>0</v>
      </c>
      <c r="G62" s="16"/>
      <c r="H62" s="16">
        <f>D62*G62</f>
        <v>0</v>
      </c>
      <c r="I62" s="16">
        <f>E62+G62</f>
        <v>0</v>
      </c>
      <c r="J62" s="16">
        <f>F62+H62</f>
        <v>0</v>
      </c>
      <c r="K62" s="3"/>
      <c r="L62" s="3"/>
    </row>
    <row r="63" spans="1:12" ht="15">
      <c r="A63" s="14" t="s">
        <v>169</v>
      </c>
      <c r="B63" s="14" t="s">
        <v>170</v>
      </c>
      <c r="C63" s="14" t="s">
        <v>15</v>
      </c>
      <c r="D63" s="15"/>
      <c r="E63" s="15"/>
      <c r="F63" s="15"/>
      <c r="G63" s="15"/>
      <c r="H63" s="15"/>
      <c r="I63" s="15"/>
      <c r="J63" s="15"/>
      <c r="K63" s="3"/>
      <c r="L63" s="3"/>
    </row>
    <row r="64" spans="1:12" ht="15">
      <c r="A64" s="7" t="s">
        <v>171</v>
      </c>
      <c r="B64" s="7" t="s">
        <v>172</v>
      </c>
      <c r="C64" s="7" t="s">
        <v>139</v>
      </c>
      <c r="D64" s="16">
        <v>9.8</v>
      </c>
      <c r="E64" s="16"/>
      <c r="F64" s="16">
        <f>D64*E64</f>
        <v>0</v>
      </c>
      <c r="G64" s="16"/>
      <c r="H64" s="16">
        <f>D64*G64</f>
        <v>0</v>
      </c>
      <c r="I64" s="16">
        <f>E64+G64</f>
        <v>0</v>
      </c>
      <c r="J64" s="16">
        <f>F64+H64</f>
        <v>0</v>
      </c>
      <c r="K64" s="3"/>
      <c r="L64" s="3"/>
    </row>
    <row r="65" spans="1:12" ht="15">
      <c r="A65" s="14" t="s">
        <v>173</v>
      </c>
      <c r="B65" s="14" t="s">
        <v>174</v>
      </c>
      <c r="C65" s="14" t="s">
        <v>15</v>
      </c>
      <c r="D65" s="15"/>
      <c r="E65" s="15"/>
      <c r="F65" s="15"/>
      <c r="G65" s="15"/>
      <c r="H65" s="15"/>
      <c r="I65" s="15"/>
      <c r="J65" s="15"/>
      <c r="K65" s="3"/>
      <c r="L65" s="3"/>
    </row>
    <row r="66" spans="1:12" ht="15">
      <c r="A66" s="7" t="s">
        <v>175</v>
      </c>
      <c r="B66" s="7" t="s">
        <v>176</v>
      </c>
      <c r="C66" s="7" t="s">
        <v>177</v>
      </c>
      <c r="D66" s="16">
        <v>70</v>
      </c>
      <c r="E66" s="16"/>
      <c r="F66" s="16">
        <f>D66*E66</f>
        <v>0</v>
      </c>
      <c r="G66" s="16"/>
      <c r="H66" s="16">
        <f>D66*G66</f>
        <v>0</v>
      </c>
      <c r="I66" s="16">
        <f>E66+G66</f>
        <v>0</v>
      </c>
      <c r="J66" s="16">
        <f>F66+H66</f>
        <v>0</v>
      </c>
      <c r="K66" s="3"/>
      <c r="L66" s="3"/>
    </row>
    <row r="67" spans="1:12" ht="15">
      <c r="A67" s="4" t="s">
        <v>15</v>
      </c>
      <c r="B67" s="4" t="s">
        <v>178</v>
      </c>
      <c r="C67" s="4" t="s">
        <v>15</v>
      </c>
      <c r="D67" s="13"/>
      <c r="E67" s="13"/>
      <c r="F67" s="13">
        <f>SUM(F41:F66)</f>
        <v>0</v>
      </c>
      <c r="G67" s="13"/>
      <c r="H67" s="13">
        <f>SUM(H41:H66)</f>
        <v>0</v>
      </c>
      <c r="I67" s="13"/>
      <c r="J67" s="13">
        <f>SUM(J41:J66)</f>
        <v>0</v>
      </c>
      <c r="K67" s="3"/>
      <c r="L67" s="3"/>
    </row>
    <row r="68" spans="1:12" ht="15">
      <c r="A68" s="14" t="s">
        <v>15</v>
      </c>
      <c r="B68" s="14" t="s">
        <v>179</v>
      </c>
      <c r="C68" s="14" t="s">
        <v>15</v>
      </c>
      <c r="D68" s="15"/>
      <c r="E68" s="15"/>
      <c r="F68" s="15"/>
      <c r="G68" s="15"/>
      <c r="H68" s="15"/>
      <c r="I68" s="15">
        <f aca="true" t="shared" si="1" ref="I68:J74">E68+G68</f>
        <v>0</v>
      </c>
      <c r="J68" s="15">
        <f t="shared" si="1"/>
        <v>0</v>
      </c>
      <c r="K68" s="3"/>
      <c r="L68" s="3"/>
    </row>
    <row r="69" spans="1:12" ht="15">
      <c r="A69" s="7" t="s">
        <v>15</v>
      </c>
      <c r="B69" s="7" t="s">
        <v>180</v>
      </c>
      <c r="C69" s="7" t="s">
        <v>15</v>
      </c>
      <c r="D69" s="16"/>
      <c r="E69" s="16"/>
      <c r="F69" s="16"/>
      <c r="G69" s="16"/>
      <c r="H69" s="16"/>
      <c r="I69" s="16">
        <f t="shared" si="1"/>
        <v>0</v>
      </c>
      <c r="J69" s="16">
        <f t="shared" si="1"/>
        <v>0</v>
      </c>
      <c r="K69" s="3"/>
      <c r="L69" s="3"/>
    </row>
    <row r="70" spans="1:12" ht="15">
      <c r="A70" s="7" t="s">
        <v>15</v>
      </c>
      <c r="B70" s="7" t="s">
        <v>181</v>
      </c>
      <c r="C70" s="7" t="s">
        <v>15</v>
      </c>
      <c r="D70" s="16"/>
      <c r="E70" s="16"/>
      <c r="F70" s="16"/>
      <c r="G70" s="16"/>
      <c r="H70" s="16"/>
      <c r="I70" s="16">
        <f t="shared" si="1"/>
        <v>0</v>
      </c>
      <c r="J70" s="16">
        <f t="shared" si="1"/>
        <v>0</v>
      </c>
      <c r="K70" s="3"/>
      <c r="L70" s="3"/>
    </row>
    <row r="71" spans="1:12" ht="15">
      <c r="A71" s="7" t="s">
        <v>15</v>
      </c>
      <c r="B71" s="7" t="s">
        <v>182</v>
      </c>
      <c r="C71" s="7" t="s">
        <v>15</v>
      </c>
      <c r="D71" s="16"/>
      <c r="E71" s="16"/>
      <c r="F71" s="16"/>
      <c r="G71" s="16"/>
      <c r="H71" s="16"/>
      <c r="I71" s="16">
        <f t="shared" si="1"/>
        <v>0</v>
      </c>
      <c r="J71" s="16">
        <f t="shared" si="1"/>
        <v>0</v>
      </c>
      <c r="K71" s="3"/>
      <c r="L71" s="3"/>
    </row>
    <row r="72" spans="1:12" ht="15">
      <c r="A72" s="7" t="s">
        <v>15</v>
      </c>
      <c r="B72" s="7" t="s">
        <v>183</v>
      </c>
      <c r="C72" s="7" t="s">
        <v>15</v>
      </c>
      <c r="D72" s="16"/>
      <c r="E72" s="16"/>
      <c r="F72" s="16"/>
      <c r="G72" s="16"/>
      <c r="H72" s="16"/>
      <c r="I72" s="16">
        <f t="shared" si="1"/>
        <v>0</v>
      </c>
      <c r="J72" s="16">
        <f t="shared" si="1"/>
        <v>0</v>
      </c>
      <c r="K72" s="3"/>
      <c r="L72" s="3"/>
    </row>
    <row r="73" spans="1:12" ht="15">
      <c r="A73" s="7" t="s">
        <v>15</v>
      </c>
      <c r="B73" s="7" t="s">
        <v>184</v>
      </c>
      <c r="C73" s="7" t="s">
        <v>15</v>
      </c>
      <c r="D73" s="16"/>
      <c r="E73" s="16"/>
      <c r="F73" s="16"/>
      <c r="G73" s="16"/>
      <c r="H73" s="16"/>
      <c r="I73" s="16">
        <f t="shared" si="1"/>
        <v>0</v>
      </c>
      <c r="J73" s="16">
        <f t="shared" si="1"/>
        <v>0</v>
      </c>
      <c r="K73" s="3"/>
      <c r="L73" s="3"/>
    </row>
    <row r="74" spans="1:12" ht="15">
      <c r="A74" s="7" t="s">
        <v>15</v>
      </c>
      <c r="B74" s="7" t="s">
        <v>15</v>
      </c>
      <c r="C74" s="7" t="s">
        <v>15</v>
      </c>
      <c r="D74" s="16"/>
      <c r="E74" s="16"/>
      <c r="F74" s="16"/>
      <c r="G74" s="16"/>
      <c r="H74" s="16"/>
      <c r="I74" s="16">
        <f t="shared" si="1"/>
        <v>0</v>
      </c>
      <c r="J74" s="16">
        <f t="shared" si="1"/>
        <v>0</v>
      </c>
      <c r="K74" s="3"/>
      <c r="L74" s="3"/>
    </row>
  </sheetData>
  <sheetProtection/>
  <printOptions/>
  <pageMargins left="0.7" right="0.7" top="0.787401575" bottom="0.787401575" header="0.3" footer="0.3"/>
  <pageSetup horizontalDpi="600" verticalDpi="600" orientation="landscape" paperSize="9" scale="4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17</v>
      </c>
      <c r="C9" s="3"/>
    </row>
    <row r="10" spans="1:3" ht="15">
      <c r="A10" s="2" t="s">
        <v>18</v>
      </c>
      <c r="B10" s="6" t="s">
        <v>15</v>
      </c>
      <c r="C10" s="3"/>
    </row>
    <row r="11" spans="1:3" ht="15">
      <c r="A11" s="2" t="s">
        <v>19</v>
      </c>
      <c r="B11" s="6" t="s">
        <v>15</v>
      </c>
      <c r="C11" s="3"/>
    </row>
    <row r="12" spans="1:3" ht="15">
      <c r="A12" s="2" t="s">
        <v>20</v>
      </c>
      <c r="B12" s="6" t="s">
        <v>15</v>
      </c>
      <c r="C12" s="3"/>
    </row>
    <row r="13" spans="1:3" ht="15">
      <c r="A13" s="2" t="s">
        <v>21</v>
      </c>
      <c r="B13" s="6" t="s">
        <v>22</v>
      </c>
      <c r="C13" s="3"/>
    </row>
    <row r="14" spans="1:3" ht="15">
      <c r="A14" s="2" t="s">
        <v>23</v>
      </c>
      <c r="B14" s="6" t="s">
        <v>24</v>
      </c>
      <c r="C14" s="3"/>
    </row>
    <row r="15" spans="1:3" ht="15">
      <c r="A15" s="2" t="s">
        <v>15</v>
      </c>
      <c r="B15" s="7" t="s">
        <v>15</v>
      </c>
      <c r="C15" s="3"/>
    </row>
    <row r="16" spans="1:3" ht="15">
      <c r="A16" s="2" t="s">
        <v>25</v>
      </c>
      <c r="B16" s="8" t="s">
        <v>26</v>
      </c>
      <c r="C16" s="3"/>
    </row>
    <row r="17" spans="1:3" ht="15">
      <c r="A17" s="2" t="s">
        <v>27</v>
      </c>
      <c r="B17" s="8" t="s">
        <v>28</v>
      </c>
      <c r="C17" s="3"/>
    </row>
    <row r="18" spans="1:3" ht="15">
      <c r="A18" s="2" t="s">
        <v>29</v>
      </c>
      <c r="B18" s="8" t="s">
        <v>30</v>
      </c>
      <c r="C18" s="3"/>
    </row>
    <row r="19" spans="1:3" ht="15">
      <c r="A19" s="2" t="s">
        <v>31</v>
      </c>
      <c r="B19" s="8" t="s">
        <v>28</v>
      </c>
      <c r="C19" s="3"/>
    </row>
    <row r="20" spans="1:3" ht="15">
      <c r="A20" s="2" t="s">
        <v>32</v>
      </c>
      <c r="B20" s="8" t="s">
        <v>33</v>
      </c>
      <c r="C20" s="3"/>
    </row>
    <row r="21" spans="1:3" ht="15">
      <c r="A21" s="2" t="s">
        <v>34</v>
      </c>
      <c r="B21" s="8" t="s">
        <v>33</v>
      </c>
      <c r="C21" s="3"/>
    </row>
    <row r="22" spans="1:3" ht="15">
      <c r="A22" s="2" t="s">
        <v>35</v>
      </c>
      <c r="B22" s="8" t="s">
        <v>36</v>
      </c>
      <c r="C22" s="3"/>
    </row>
    <row r="23" spans="1:3" ht="15">
      <c r="A23" s="2" t="s">
        <v>37</v>
      </c>
      <c r="B23" s="8" t="s">
        <v>38</v>
      </c>
      <c r="C23" s="3"/>
    </row>
    <row r="24" spans="1:3" ht="15">
      <c r="A24" s="2" t="s">
        <v>39</v>
      </c>
      <c r="B24" s="8" t="s">
        <v>40</v>
      </c>
      <c r="C24" s="3"/>
    </row>
    <row r="25" spans="1:3" ht="15">
      <c r="A25" s="2" t="s">
        <v>41</v>
      </c>
      <c r="B25" s="8" t="s">
        <v>42</v>
      </c>
      <c r="C25" s="3"/>
    </row>
    <row r="26" spans="1:3" ht="15">
      <c r="A26" s="2" t="s">
        <v>43</v>
      </c>
      <c r="B26" s="8" t="s">
        <v>44</v>
      </c>
      <c r="C26" s="3"/>
    </row>
    <row r="27" spans="1:3" ht="15">
      <c r="A27" s="2" t="s">
        <v>45</v>
      </c>
      <c r="B27" s="8" t="s">
        <v>42</v>
      </c>
      <c r="C27" s="3"/>
    </row>
    <row r="28" spans="1:3" ht="15">
      <c r="A28" s="2" t="s">
        <v>46</v>
      </c>
      <c r="B28" s="8" t="s">
        <v>42</v>
      </c>
      <c r="C28" s="3"/>
    </row>
    <row r="29" spans="1:3" ht="24.75">
      <c r="A29" s="9" t="s">
        <v>47</v>
      </c>
      <c r="B29" s="8" t="s">
        <v>48</v>
      </c>
      <c r="C29" s="3"/>
    </row>
    <row r="30" spans="1:3" ht="15">
      <c r="A30" s="2" t="s">
        <v>49</v>
      </c>
      <c r="B30" s="8" t="s">
        <v>50</v>
      </c>
      <c r="C30" s="3"/>
    </row>
    <row r="31" spans="1:2" ht="15">
      <c r="A31" s="1" t="s">
        <v>51</v>
      </c>
      <c r="B31" s="1">
        <v>5</v>
      </c>
    </row>
  </sheetData>
  <sheetProtection/>
  <printOptions/>
  <pageMargins left="0.7" right="0.7" top="0.787401575" bottom="0.787401575" header="0.3" footer="0.3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Förstlová Jana</cp:lastModifiedBy>
  <cp:lastPrinted>2015-12-14T06:53:11Z</cp:lastPrinted>
  <dcterms:created xsi:type="dcterms:W3CDTF">2015-12-10T16:18:04Z</dcterms:created>
  <dcterms:modified xsi:type="dcterms:W3CDTF">2015-12-14T10:17:49Z</dcterms:modified>
  <cp:category/>
  <cp:version/>
  <cp:contentType/>
  <cp:contentStatus/>
</cp:coreProperties>
</file>