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oslava.sykorova\Desktop\Rozpočty neoceněné\"/>
    </mc:Choice>
  </mc:AlternateContent>
  <bookViews>
    <workbookView xWindow="0" yWindow="0" windowWidth="0" windowHeight="0"/>
  </bookViews>
  <sheets>
    <sheet name="Rekapitulace stavby" sheetId="1" r:id="rId1"/>
    <sheet name="SO 001 - VEDLEJŠÍ A OSTAT..." sheetId="2" r:id="rId2"/>
    <sheet name="SO 101.1 - VĚTEV 1" sheetId="3" r:id="rId3"/>
    <sheet name="SO 101.2 - VĚTEV 2" sheetId="4" r:id="rId4"/>
    <sheet name="SO 101.3 - VĚTEV 3" sheetId="5" r:id="rId5"/>
    <sheet name="SO 101.4 - VĚTEV 4" sheetId="6" r:id="rId6"/>
    <sheet name="SO 101.5 - VĚTEV 5" sheetId="7" r:id="rId7"/>
    <sheet name="SO 101.6 - VĚTEV 6" sheetId="8" r:id="rId8"/>
    <sheet name="SO 101.7 - VĚTEV 7" sheetId="9" r:id="rId9"/>
    <sheet name="SO 101.8_9 - VĚTEV 8,9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'SO 001 - VEDLEJŠÍ A OSTAT...'!$C$120:$K$143</definedName>
    <definedName name="_xlnm.Print_Area" localSheetId="1">'SO 001 - VEDLEJŠÍ A OSTAT...'!$C$4:$J$76,'SO 001 - VEDLEJŠÍ A OSTAT...'!$C$82:$J$102,'SO 001 - VEDLEJŠÍ A OSTAT...'!$C$108:$K$143</definedName>
    <definedName name="_xlnm.Print_Titles" localSheetId="1">'SO 001 - VEDLEJŠÍ A OSTAT...'!$120:$120</definedName>
    <definedName name="_xlnm._FilterDatabase" localSheetId="2" hidden="1">'SO 101.1 - VĚTEV 1'!$C$122:$K$246</definedName>
    <definedName name="_xlnm.Print_Area" localSheetId="2">'SO 101.1 - VĚTEV 1'!$C$4:$J$76,'SO 101.1 - VĚTEV 1'!$C$82:$J$104,'SO 101.1 - VĚTEV 1'!$C$110:$K$246</definedName>
    <definedName name="_xlnm.Print_Titles" localSheetId="2">'SO 101.1 - VĚTEV 1'!$122:$122</definedName>
    <definedName name="_xlnm._FilterDatabase" localSheetId="3" hidden="1">'SO 101.2 - VĚTEV 2'!$C$124:$K$221</definedName>
    <definedName name="_xlnm.Print_Area" localSheetId="3">'SO 101.2 - VĚTEV 2'!$C$4:$J$76,'SO 101.2 - VĚTEV 2'!$C$82:$J$106,'SO 101.2 - VĚTEV 2'!$C$112:$K$221</definedName>
    <definedName name="_xlnm.Print_Titles" localSheetId="3">'SO 101.2 - VĚTEV 2'!$124:$124</definedName>
    <definedName name="_xlnm._FilterDatabase" localSheetId="4" hidden="1">'SO 101.3 - VĚTEV 3'!$C$121:$K$211</definedName>
    <definedName name="_xlnm.Print_Area" localSheetId="4">'SO 101.3 - VĚTEV 3'!$C$4:$J$76,'SO 101.3 - VĚTEV 3'!$C$82:$J$103,'SO 101.3 - VĚTEV 3'!$C$109:$K$211</definedName>
    <definedName name="_xlnm.Print_Titles" localSheetId="4">'SO 101.3 - VĚTEV 3'!$121:$121</definedName>
    <definedName name="_xlnm._FilterDatabase" localSheetId="5" hidden="1">'SO 101.4 - VĚTEV 4'!$C$122:$K$217</definedName>
    <definedName name="_xlnm.Print_Area" localSheetId="5">'SO 101.4 - VĚTEV 4'!$C$4:$J$76,'SO 101.4 - VĚTEV 4'!$C$82:$J$104,'SO 101.4 - VĚTEV 4'!$C$110:$K$217</definedName>
    <definedName name="_xlnm.Print_Titles" localSheetId="5">'SO 101.4 - VĚTEV 4'!$122:$122</definedName>
    <definedName name="_xlnm._FilterDatabase" localSheetId="6" hidden="1">'SO 101.5 - VĚTEV 5'!$C$120:$K$192</definedName>
    <definedName name="_xlnm.Print_Area" localSheetId="6">'SO 101.5 - VĚTEV 5'!$C$4:$J$76,'SO 101.5 - VĚTEV 5'!$C$82:$J$102,'SO 101.5 - VĚTEV 5'!$C$108:$K$192</definedName>
    <definedName name="_xlnm.Print_Titles" localSheetId="6">'SO 101.5 - VĚTEV 5'!$120:$120</definedName>
    <definedName name="_xlnm._FilterDatabase" localSheetId="7" hidden="1">'SO 101.6 - VĚTEV 6'!$C$121:$K$186</definedName>
    <definedName name="_xlnm.Print_Area" localSheetId="7">'SO 101.6 - VĚTEV 6'!$C$4:$J$76,'SO 101.6 - VĚTEV 6'!$C$82:$J$103,'SO 101.6 - VĚTEV 6'!$C$109:$K$186</definedName>
    <definedName name="_xlnm.Print_Titles" localSheetId="7">'SO 101.6 - VĚTEV 6'!$121:$121</definedName>
    <definedName name="_xlnm._FilterDatabase" localSheetId="8" hidden="1">'SO 101.7 - VĚTEV 7'!$C$120:$K$177</definedName>
    <definedName name="_xlnm.Print_Area" localSheetId="8">'SO 101.7 - VĚTEV 7'!$C$4:$J$76,'SO 101.7 - VĚTEV 7'!$C$82:$J$102,'SO 101.7 - VĚTEV 7'!$C$108:$K$177</definedName>
    <definedName name="_xlnm.Print_Titles" localSheetId="8">'SO 101.7 - VĚTEV 7'!$120:$120</definedName>
    <definedName name="_xlnm._FilterDatabase" localSheetId="9" hidden="1">'SO 101.8_9 - VĚTEV 8,9'!$C$121:$K$220</definedName>
    <definedName name="_xlnm.Print_Area" localSheetId="9">'SO 101.8_9 - VĚTEV 8,9'!$C$4:$J$76,'SO 101.8_9 - VĚTEV 8,9'!$C$82:$J$103,'SO 101.8_9 - VĚTEV 8,9'!$C$109:$K$220</definedName>
    <definedName name="_xlnm.Print_Titles" localSheetId="9">'SO 101.8_9 - VĚTEV 8,9'!$121:$121</definedName>
  </definedNames>
  <calcPr/>
</workbook>
</file>

<file path=xl/calcChain.xml><?xml version="1.0" encoding="utf-8"?>
<calcChain xmlns="http://schemas.openxmlformats.org/spreadsheetml/2006/main">
  <c i="10" l="1" r="J37"/>
  <c r="J36"/>
  <c i="1" r="AY103"/>
  <c i="10" r="J35"/>
  <c i="1" r="AX103"/>
  <c i="10" r="BI220"/>
  <c r="BH220"/>
  <c r="BG220"/>
  <c r="BF220"/>
  <c r="T220"/>
  <c r="T219"/>
  <c r="R220"/>
  <c r="R219"/>
  <c r="P220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112"/>
  <c i="9" r="J37"/>
  <c r="J36"/>
  <c i="1" r="AY102"/>
  <c i="9" r="J35"/>
  <c i="1" r="AX102"/>
  <c i="9" r="BI177"/>
  <c r="BH177"/>
  <c r="BG177"/>
  <c r="BF177"/>
  <c r="T177"/>
  <c r="T176"/>
  <c r="R177"/>
  <c r="R176"/>
  <c r="P177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8" r="J37"/>
  <c r="J36"/>
  <c i="1" r="AY101"/>
  <c i="8" r="J35"/>
  <c i="1" r="AX101"/>
  <c i="8" r="BI186"/>
  <c r="BH186"/>
  <c r="BG186"/>
  <c r="BF186"/>
  <c r="T186"/>
  <c r="T185"/>
  <c r="R186"/>
  <c r="R185"/>
  <c r="P186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85"/>
  <c i="7" r="J37"/>
  <c r="J36"/>
  <c i="1" r="AY100"/>
  <c i="7" r="J35"/>
  <c i="1" r="AX100"/>
  <c i="7" r="BI192"/>
  <c r="BH192"/>
  <c r="BG192"/>
  <c r="BF192"/>
  <c r="T192"/>
  <c r="T191"/>
  <c r="R192"/>
  <c r="R191"/>
  <c r="P192"/>
  <c r="P191"/>
  <c r="BI187"/>
  <c r="BH187"/>
  <c r="BG187"/>
  <c r="BF187"/>
  <c r="T187"/>
  <c r="R187"/>
  <c r="P187"/>
  <c r="BI185"/>
  <c r="BH185"/>
  <c r="BG185"/>
  <c r="BF185"/>
  <c r="T185"/>
  <c r="R185"/>
  <c r="P185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85"/>
  <c i="6" r="J37"/>
  <c r="J36"/>
  <c i="1" r="AY99"/>
  <c i="6" r="J35"/>
  <c i="1" r="AX99"/>
  <c i="6" r="BI217"/>
  <c r="BH217"/>
  <c r="BG217"/>
  <c r="BF217"/>
  <c r="T217"/>
  <c r="T216"/>
  <c r="R217"/>
  <c r="R216"/>
  <c r="P217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5"/>
  <c r="BH205"/>
  <c r="BG205"/>
  <c r="BF205"/>
  <c r="T205"/>
  <c r="R205"/>
  <c r="P205"/>
  <c r="BI203"/>
  <c r="BH203"/>
  <c r="BG203"/>
  <c r="BF203"/>
  <c r="T203"/>
  <c r="R203"/>
  <c r="P203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117"/>
  <c r="E7"/>
  <c r="E113"/>
  <c i="5" r="J37"/>
  <c r="J36"/>
  <c i="1" r="AY98"/>
  <c i="5" r="J35"/>
  <c i="1" r="AX98"/>
  <c i="5" r="BI211"/>
  <c r="BH211"/>
  <c r="BG211"/>
  <c r="BF211"/>
  <c r="T211"/>
  <c r="T210"/>
  <c r="R211"/>
  <c r="R210"/>
  <c r="P211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85"/>
  <c i="4" r="J221"/>
  <c r="T220"/>
  <c r="R220"/>
  <c r="P220"/>
  <c r="BK220"/>
  <c r="J220"/>
  <c r="J104"/>
  <c r="J37"/>
  <c r="J36"/>
  <c i="1" r="AY97"/>
  <c i="4" r="J35"/>
  <c i="1" r="AX97"/>
  <c i="4" r="J105"/>
  <c r="BI219"/>
  <c r="BH219"/>
  <c r="BG219"/>
  <c r="BF219"/>
  <c r="T219"/>
  <c r="T218"/>
  <c r="R219"/>
  <c r="R218"/>
  <c r="P219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5"/>
  <c r="BH135"/>
  <c r="BG135"/>
  <c r="BF135"/>
  <c r="T135"/>
  <c r="R135"/>
  <c r="P135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3" r="J37"/>
  <c r="J36"/>
  <c i="1" r="AY96"/>
  <c i="3" r="J35"/>
  <c i="1" r="AX96"/>
  <c i="3" r="BI246"/>
  <c r="BH246"/>
  <c r="BG246"/>
  <c r="BF246"/>
  <c r="T246"/>
  <c r="T245"/>
  <c r="R246"/>
  <c r="R245"/>
  <c r="P246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2" r="J37"/>
  <c r="J36"/>
  <c i="1" r="AY95"/>
  <c i="2" r="J35"/>
  <c i="1" r="AX95"/>
  <c i="2"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1" r="L90"/>
  <c r="AM90"/>
  <c r="AM89"/>
  <c r="L89"/>
  <c r="AM87"/>
  <c r="L87"/>
  <c r="L85"/>
  <c r="L84"/>
  <c i="2" r="BK143"/>
  <c r="J141"/>
  <c r="J136"/>
  <c r="J138"/>
  <c r="BK129"/>
  <c r="BK124"/>
  <c r="J124"/>
  <c i="3" r="BK241"/>
  <c r="BK214"/>
  <c r="J199"/>
  <c r="BK185"/>
  <c r="BK168"/>
  <c r="BK152"/>
  <c r="J145"/>
  <c r="J243"/>
  <c r="BK219"/>
  <c r="J194"/>
  <c r="J183"/>
  <c r="BK161"/>
  <c r="J152"/>
  <c r="BK129"/>
  <c r="J201"/>
  <c r="BK188"/>
  <c r="J170"/>
  <c r="J159"/>
  <c r="BK145"/>
  <c r="J126"/>
  <c r="J223"/>
  <c r="J205"/>
  <c r="J167"/>
  <c r="BK126"/>
  <c i="4" r="BK212"/>
  <c r="J192"/>
  <c r="BK180"/>
  <c r="BK157"/>
  <c r="BK146"/>
  <c r="J135"/>
  <c r="BK128"/>
  <c r="J205"/>
  <c r="J175"/>
  <c r="BK168"/>
  <c r="BK159"/>
  <c r="BK155"/>
  <c r="J128"/>
  <c r="J212"/>
  <c r="BK202"/>
  <c r="J184"/>
  <c r="BK171"/>
  <c r="BK152"/>
  <c r="J146"/>
  <c r="J200"/>
  <c r="J177"/>
  <c r="BK161"/>
  <c i="5" r="J201"/>
  <c r="J194"/>
  <c r="J162"/>
  <c r="J145"/>
  <c r="J139"/>
  <c r="J203"/>
  <c r="BK178"/>
  <c r="J167"/>
  <c r="J160"/>
  <c r="J141"/>
  <c r="BK128"/>
  <c r="BK197"/>
  <c r="BK175"/>
  <c r="BK164"/>
  <c r="J155"/>
  <c r="J130"/>
  <c r="J208"/>
  <c r="BK192"/>
  <c r="J173"/>
  <c r="BK153"/>
  <c r="J143"/>
  <c r="BK131"/>
  <c i="6" r="BK214"/>
  <c r="BK179"/>
  <c r="J157"/>
  <c r="J148"/>
  <c r="BK217"/>
  <c r="J212"/>
  <c r="J210"/>
  <c r="BK196"/>
  <c r="J189"/>
  <c r="BK173"/>
  <c r="BK165"/>
  <c r="J152"/>
  <c r="BK135"/>
  <c r="J126"/>
  <c r="BK215"/>
  <c r="BK210"/>
  <c r="BK198"/>
  <c r="J179"/>
  <c r="J165"/>
  <c r="BK156"/>
  <c r="BK148"/>
  <c r="BK143"/>
  <c r="J183"/>
  <c r="J167"/>
  <c r="J139"/>
  <c i="7" r="J185"/>
  <c r="BK159"/>
  <c r="J136"/>
  <c r="J176"/>
  <c r="BK153"/>
  <c r="BK134"/>
  <c r="BK180"/>
  <c r="BK165"/>
  <c r="J159"/>
  <c r="BK151"/>
  <c r="BK138"/>
  <c r="BK176"/>
  <c r="J148"/>
  <c r="BK136"/>
  <c r="BK124"/>
  <c i="8" r="J171"/>
  <c r="BK141"/>
  <c r="BK125"/>
  <c r="BK179"/>
  <c r="J166"/>
  <c r="BK156"/>
  <c r="J125"/>
  <c r="J179"/>
  <c r="BK154"/>
  <c r="BK144"/>
  <c r="BK183"/>
  <c r="BK162"/>
  <c r="J139"/>
  <c i="9" r="J172"/>
  <c r="BK157"/>
  <c r="BK136"/>
  <c r="J174"/>
  <c r="J166"/>
  <c r="BK149"/>
  <c r="J140"/>
  <c r="J170"/>
  <c r="BK151"/>
  <c r="BK142"/>
  <c r="BK130"/>
  <c i="10" r="BK209"/>
  <c r="BK191"/>
  <c r="BK170"/>
  <c r="J152"/>
  <c r="BK130"/>
  <c r="J215"/>
  <c r="J191"/>
  <c r="J181"/>
  <c r="BK144"/>
  <c r="BK215"/>
  <c r="BK211"/>
  <c r="J186"/>
  <c r="BK181"/>
  <c r="BK172"/>
  <c r="J157"/>
  <c r="BK125"/>
  <c r="J203"/>
  <c r="J184"/>
  <c r="J170"/>
  <c r="BK158"/>
  <c r="BK157"/>
  <c i="2" r="J142"/>
  <c r="BK138"/>
  <c r="BK132"/>
  <c r="J126"/>
  <c r="J132"/>
  <c r="BK126"/>
  <c i="3" r="BK244"/>
  <c r="J232"/>
  <c r="BK209"/>
  <c r="BK192"/>
  <c r="BK182"/>
  <c r="BK167"/>
  <c r="BK143"/>
  <c r="BK232"/>
  <c r="J217"/>
  <c r="J192"/>
  <c r="BK176"/>
  <c r="BK163"/>
  <c r="J143"/>
  <c r="BK246"/>
  <c r="BK230"/>
  <c r="J197"/>
  <c r="J182"/>
  <c r="J176"/>
  <c r="BK153"/>
  <c r="J246"/>
  <c r="BK237"/>
  <c r="BK217"/>
  <c r="BK159"/>
  <c r="J135"/>
  <c i="4" r="J214"/>
  <c r="BK198"/>
  <c r="BK184"/>
  <c r="BK169"/>
  <c r="J152"/>
  <c r="J144"/>
  <c r="BK216"/>
  <c r="J198"/>
  <c r="J173"/>
  <c r="BK164"/>
  <c r="J157"/>
  <c r="BK135"/>
  <c r="J217"/>
  <c r="J207"/>
  <c r="BK189"/>
  <c r="J180"/>
  <c r="J164"/>
  <c r="J150"/>
  <c r="J140"/>
  <c r="BK192"/>
  <c r="J168"/>
  <c r="J154"/>
  <c i="5" r="BK207"/>
  <c r="J178"/>
  <c r="BK160"/>
  <c r="BK143"/>
  <c r="J125"/>
  <c r="J197"/>
  <c r="BK180"/>
  <c r="J170"/>
  <c r="BK145"/>
  <c r="J131"/>
  <c r="BK205"/>
  <c r="J180"/>
  <c r="BK167"/>
  <c r="J158"/>
  <c r="BK135"/>
  <c r="BK211"/>
  <c r="J205"/>
  <c r="J183"/>
  <c r="BK158"/>
  <c r="J147"/>
  <c i="6" r="J215"/>
  <c r="J194"/>
  <c r="BK177"/>
  <c r="J156"/>
  <c r="J143"/>
  <c r="J198"/>
  <c r="BK194"/>
  <c r="BK171"/>
  <c r="BK163"/>
  <c r="J141"/>
  <c r="J135"/>
  <c r="BK127"/>
  <c r="J217"/>
  <c r="BK205"/>
  <c r="J196"/>
  <c r="BK183"/>
  <c r="J171"/>
  <c r="BK159"/>
  <c r="BK146"/>
  <c r="BK129"/>
  <c r="BK187"/>
  <c r="J173"/>
  <c i="7" r="BK192"/>
  <c r="BK168"/>
  <c r="BK131"/>
  <c r="J187"/>
  <c r="BK160"/>
  <c r="J142"/>
  <c r="J170"/>
  <c r="J163"/>
  <c r="BK157"/>
  <c r="J150"/>
  <c r="BK142"/>
  <c r="J192"/>
  <c r="J165"/>
  <c r="BK141"/>
  <c r="J132"/>
  <c i="8" r="BK181"/>
  <c r="BK164"/>
  <c r="J144"/>
  <c r="J131"/>
  <c r="BK176"/>
  <c r="J164"/>
  <c r="J152"/>
  <c r="BK186"/>
  <c r="J167"/>
  <c r="BK143"/>
  <c r="BK166"/>
  <c r="J154"/>
  <c r="J133"/>
  <c i="9" r="BK140"/>
  <c r="J162"/>
  <c r="J151"/>
  <c r="BK177"/>
  <c r="J167"/>
  <c r="BK160"/>
  <c r="BK144"/>
  <c r="J134"/>
  <c r="BK166"/>
  <c r="BK155"/>
  <c r="BK138"/>
  <c i="10" r="J217"/>
  <c r="BK205"/>
  <c r="BK188"/>
  <c r="BK174"/>
  <c r="J155"/>
  <c r="BK217"/>
  <c r="J205"/>
  <c r="J183"/>
  <c r="J158"/>
  <c r="BK148"/>
  <c r="BK128"/>
  <c r="J201"/>
  <c r="BK183"/>
  <c r="J174"/>
  <c r="J169"/>
  <c r="J148"/>
  <c r="J213"/>
  <c r="BK132"/>
  <c i="2" r="J143"/>
  <c r="BK139"/>
  <c r="J127"/>
  <c r="J139"/>
  <c r="BK136"/>
  <c r="J125"/>
  <c r="BK125"/>
  <c i="3" r="BK243"/>
  <c r="J230"/>
  <c r="J212"/>
  <c r="BK197"/>
  <c r="BK174"/>
  <c r="J161"/>
  <c r="BK135"/>
  <c r="BK223"/>
  <c r="BK205"/>
  <c r="J188"/>
  <c r="J165"/>
  <c r="J153"/>
  <c r="BK141"/>
  <c r="J241"/>
  <c r="BK199"/>
  <c r="J185"/>
  <c r="J168"/>
  <c r="J157"/>
  <c r="J141"/>
  <c r="J227"/>
  <c r="BK207"/>
  <c r="BK170"/>
  <c r="BK157"/>
  <c i="4" r="BK217"/>
  <c r="BK205"/>
  <c r="J179"/>
  <c r="J159"/>
  <c r="BK148"/>
  <c r="BK142"/>
  <c r="BK210"/>
  <c r="BK209"/>
  <c r="J196"/>
  <c r="J171"/>
  <c r="J161"/>
  <c r="BK150"/>
  <c r="J219"/>
  <c r="J210"/>
  <c r="BK196"/>
  <c r="J187"/>
  <c r="BK177"/>
  <c r="J155"/>
  <c r="J148"/>
  <c r="J202"/>
  <c r="BK182"/>
  <c r="BK166"/>
  <c i="5" r="BK209"/>
  <c r="J199"/>
  <c r="BK170"/>
  <c r="BK148"/>
  <c r="J142"/>
  <c r="BK208"/>
  <c r="J192"/>
  <c r="J175"/>
  <c r="BK162"/>
  <c r="BK147"/>
  <c r="J135"/>
  <c r="J211"/>
  <c r="J188"/>
  <c r="BK176"/>
  <c r="BK139"/>
  <c r="BK125"/>
  <c r="BK199"/>
  <c r="J190"/>
  <c r="BK166"/>
  <c r="J148"/>
  <c r="BK142"/>
  <c i="6" r="BK212"/>
  <c r="BK181"/>
  <c r="J163"/>
  <c r="BK154"/>
  <c r="BK139"/>
  <c r="J203"/>
  <c r="J192"/>
  <c r="J187"/>
  <c r="BK167"/>
  <c r="J159"/>
  <c r="J146"/>
  <c r="BK137"/>
  <c r="J129"/>
  <c r="J214"/>
  <c r="BK203"/>
  <c r="BK189"/>
  <c r="J175"/>
  <c r="BK157"/>
  <c r="BK152"/>
  <c r="BK144"/>
  <c r="BK192"/>
  <c r="J177"/>
  <c r="BK141"/>
  <c i="7" r="J180"/>
  <c r="BK155"/>
  <c r="J146"/>
  <c r="J127"/>
  <c r="BK172"/>
  <c r="J141"/>
  <c r="BK132"/>
  <c r="BK178"/>
  <c r="BK167"/>
  <c r="J155"/>
  <c r="BK148"/>
  <c r="BK187"/>
  <c r="J172"/>
  <c r="J157"/>
  <c r="J138"/>
  <c r="BK127"/>
  <c i="8" r="J174"/>
  <c r="J156"/>
  <c r="BK137"/>
  <c r="J186"/>
  <c r="BK174"/>
  <c r="J162"/>
  <c r="J148"/>
  <c r="J181"/>
  <c r="BK160"/>
  <c r="BK148"/>
  <c r="J137"/>
  <c r="BK169"/>
  <c r="J160"/>
  <c r="J150"/>
  <c r="BK131"/>
  <c i="9" r="J130"/>
  <c r="J155"/>
  <c r="J138"/>
  <c r="BK172"/>
  <c r="BK162"/>
  <c r="J153"/>
  <c r="J177"/>
  <c r="BK167"/>
  <c r="J160"/>
  <c r="J144"/>
  <c r="J136"/>
  <c i="10" r="BK220"/>
  <c r="BK196"/>
  <c r="BK186"/>
  <c r="J172"/>
  <c r="J132"/>
  <c r="J125"/>
  <c r="J198"/>
  <c r="BK167"/>
  <c r="BK152"/>
  <c r="J130"/>
  <c r="BK213"/>
  <c r="BK198"/>
  <c r="BK184"/>
  <c r="BK179"/>
  <c r="BK155"/>
  <c r="BK134"/>
  <c r="J220"/>
  <c r="J196"/>
  <c r="J177"/>
  <c r="BK169"/>
  <c r="J154"/>
  <c i="2" r="BK142"/>
  <c r="BK137"/>
  <c r="J129"/>
  <c r="BK141"/>
  <c r="J137"/>
  <c r="BK127"/>
  <c i="1" r="AS94"/>
  <c i="3" r="BK201"/>
  <c r="BK194"/>
  <c r="BK183"/>
  <c r="BK165"/>
  <c r="J149"/>
  <c r="J129"/>
  <c r="J237"/>
  <c r="BK221"/>
  <c r="J195"/>
  <c r="J178"/>
  <c r="J174"/>
  <c r="J155"/>
  <c r="BK131"/>
  <c r="BK227"/>
  <c r="J221"/>
  <c r="J214"/>
  <c r="BK212"/>
  <c r="J209"/>
  <c r="J207"/>
  <c r="BK203"/>
  <c r="BK195"/>
  <c r="BK178"/>
  <c r="J163"/>
  <c r="BK149"/>
  <c r="J131"/>
  <c r="J244"/>
  <c r="J219"/>
  <c r="J203"/>
  <c r="BK155"/>
  <c i="4" r="BK219"/>
  <c r="J209"/>
  <c r="BK187"/>
  <c r="BK175"/>
  <c r="J166"/>
  <c r="BK149"/>
  <c r="BK140"/>
  <c r="BK133"/>
  <c r="BK214"/>
  <c r="BK207"/>
  <c r="J189"/>
  <c r="J169"/>
  <c r="J162"/>
  <c r="BK154"/>
  <c r="J133"/>
  <c r="J216"/>
  <c r="BK200"/>
  <c r="J182"/>
  <c r="BK173"/>
  <c r="BK162"/>
  <c r="J149"/>
  <c r="J142"/>
  <c r="BK179"/>
  <c r="BK144"/>
  <c i="5" r="BK203"/>
  <c r="J176"/>
  <c r="J153"/>
  <c r="BK141"/>
  <c r="J207"/>
  <c r="BK190"/>
  <c r="BK173"/>
  <c r="J164"/>
  <c r="BK155"/>
  <c r="BK130"/>
  <c r="BK201"/>
  <c r="BK183"/>
  <c r="J166"/>
  <c r="BK156"/>
  <c r="BK133"/>
  <c r="J209"/>
  <c r="BK194"/>
  <c r="BK188"/>
  <c r="J156"/>
  <c r="J133"/>
  <c r="J128"/>
  <c i="6" r="J205"/>
  <c r="BK175"/>
  <c r="J144"/>
  <c r="J137"/>
  <c r="J127"/>
  <c r="J181"/>
  <c r="J154"/>
  <c r="BK126"/>
  <c i="7" r="BK170"/>
  <c r="J151"/>
  <c r="J124"/>
  <c r="BK163"/>
  <c r="BK150"/>
  <c r="J139"/>
  <c r="BK185"/>
  <c r="J168"/>
  <c r="J160"/>
  <c r="J153"/>
  <c r="BK146"/>
  <c r="J134"/>
  <c r="J178"/>
  <c r="J167"/>
  <c r="BK139"/>
  <c r="J131"/>
  <c i="8" r="BK167"/>
  <c r="BK150"/>
  <c r="BK133"/>
  <c r="J183"/>
  <c r="J169"/>
  <c r="J158"/>
  <c r="J143"/>
  <c r="BK171"/>
  <c r="BK152"/>
  <c r="BK139"/>
  <c r="J176"/>
  <c r="BK158"/>
  <c r="J141"/>
  <c i="9" r="BK164"/>
  <c r="J124"/>
  <c r="BK153"/>
  <c r="BK124"/>
  <c r="BK170"/>
  <c r="J157"/>
  <c r="J142"/>
  <c r="BK174"/>
  <c r="J164"/>
  <c r="J149"/>
  <c r="BK134"/>
  <c i="10" r="J211"/>
  <c r="BK201"/>
  <c r="BK177"/>
  <c r="J167"/>
  <c r="J144"/>
  <c r="J128"/>
  <c r="J209"/>
  <c r="J188"/>
  <c r="J179"/>
  <c r="BK154"/>
  <c r="J134"/>
  <c r="BK203"/>
  <c i="2" l="1" r="P123"/>
  <c r="P128"/>
  <c r="R135"/>
  <c r="R140"/>
  <c i="3" r="R125"/>
  <c r="R187"/>
  <c r="R211"/>
  <c r="T216"/>
  <c r="R236"/>
  <c i="4" r="T127"/>
  <c r="R174"/>
  <c r="R186"/>
  <c r="T191"/>
  <c r="P204"/>
  <c i="5" r="P124"/>
  <c r="P123"/>
  <c r="P122"/>
  <c i="1" r="AU98"/>
  <c i="5" r="P169"/>
  <c r="P182"/>
  <c r="P196"/>
  <c i="6" r="R125"/>
  <c r="P166"/>
  <c r="R186"/>
  <c r="T191"/>
  <c r="T209"/>
  <c i="7" r="T123"/>
  <c r="R162"/>
  <c r="BK175"/>
  <c r="J175"/>
  <c r="J100"/>
  <c i="8" r="R124"/>
  <c r="T159"/>
  <c r="T173"/>
  <c r="T178"/>
  <c i="9" r="T123"/>
  <c r="T159"/>
  <c r="R169"/>
  <c i="10" r="P124"/>
  <c r="P176"/>
  <c r="P190"/>
  <c r="BK200"/>
  <c r="J200"/>
  <c r="J101"/>
  <c i="2" r="R123"/>
  <c r="R128"/>
  <c r="P135"/>
  <c r="P140"/>
  <c i="3" r="T125"/>
  <c r="T187"/>
  <c r="T211"/>
  <c r="P216"/>
  <c r="BK236"/>
  <c r="J236"/>
  <c r="J102"/>
  <c i="4" r="R127"/>
  <c r="T174"/>
  <c r="BK191"/>
  <c r="J191"/>
  <c r="J101"/>
  <c r="BK204"/>
  <c r="J204"/>
  <c r="J102"/>
  <c i="5" r="BK124"/>
  <c r="J124"/>
  <c r="J98"/>
  <c r="BK169"/>
  <c r="J169"/>
  <c r="J99"/>
  <c r="BK182"/>
  <c r="J182"/>
  <c r="J100"/>
  <c r="BK196"/>
  <c r="J196"/>
  <c r="J101"/>
  <c i="6" r="BK125"/>
  <c r="J125"/>
  <c r="J98"/>
  <c r="BK166"/>
  <c r="J166"/>
  <c r="J99"/>
  <c r="BK186"/>
  <c r="J186"/>
  <c r="J100"/>
  <c r="P191"/>
  <c r="BK209"/>
  <c r="J209"/>
  <c r="J102"/>
  <c i="7" r="P123"/>
  <c r="T162"/>
  <c r="R175"/>
  <c i="8" r="P124"/>
  <c r="P159"/>
  <c r="BK173"/>
  <c r="J173"/>
  <c r="J100"/>
  <c r="R178"/>
  <c i="9" r="BK123"/>
  <c r="P159"/>
  <c r="BK169"/>
  <c r="J169"/>
  <c r="J100"/>
  <c i="10" r="R124"/>
  <c r="R176"/>
  <c r="R190"/>
  <c r="P200"/>
  <c i="2" r="BK123"/>
  <c r="J123"/>
  <c r="J98"/>
  <c r="BK128"/>
  <c r="J128"/>
  <c r="J99"/>
  <c r="BK135"/>
  <c r="J135"/>
  <c r="J100"/>
  <c r="T135"/>
  <c r="T140"/>
  <c i="3" r="P125"/>
  <c r="BK187"/>
  <c r="J187"/>
  <c r="J99"/>
  <c r="P211"/>
  <c r="R216"/>
  <c r="P236"/>
  <c i="4" r="BK127"/>
  <c r="BK174"/>
  <c r="J174"/>
  <c r="J99"/>
  <c r="BK186"/>
  <c r="J186"/>
  <c r="J100"/>
  <c r="P191"/>
  <c r="T204"/>
  <c i="5" r="R124"/>
  <c r="R169"/>
  <c r="T182"/>
  <c r="T196"/>
  <c i="6" r="T125"/>
  <c r="R166"/>
  <c r="P186"/>
  <c r="BK191"/>
  <c r="J191"/>
  <c r="J101"/>
  <c r="P209"/>
  <c i="7" r="R123"/>
  <c r="R122"/>
  <c r="R121"/>
  <c r="P162"/>
  <c r="T175"/>
  <c i="8" r="T124"/>
  <c r="T123"/>
  <c r="T122"/>
  <c r="R159"/>
  <c r="P173"/>
  <c r="BK178"/>
  <c r="J178"/>
  <c r="J101"/>
  <c i="9" r="P123"/>
  <c r="BK159"/>
  <c r="J159"/>
  <c r="J99"/>
  <c r="T169"/>
  <c i="10" r="BK124"/>
  <c r="J124"/>
  <c r="J98"/>
  <c r="BK176"/>
  <c r="J176"/>
  <c r="J99"/>
  <c r="BK190"/>
  <c r="J190"/>
  <c r="J100"/>
  <c r="R200"/>
  <c i="2" r="T123"/>
  <c r="T122"/>
  <c r="T121"/>
  <c r="T128"/>
  <c r="BK140"/>
  <c r="J140"/>
  <c r="J101"/>
  <c i="3" r="BK125"/>
  <c r="J125"/>
  <c r="J98"/>
  <c r="P187"/>
  <c r="BK211"/>
  <c r="J211"/>
  <c r="J100"/>
  <c r="BK216"/>
  <c r="J216"/>
  <c r="J101"/>
  <c r="T236"/>
  <c i="4" r="P127"/>
  <c r="P126"/>
  <c r="P125"/>
  <c i="1" r="AU97"/>
  <c i="4" r="P174"/>
  <c r="P186"/>
  <c r="T186"/>
  <c r="R191"/>
  <c r="R204"/>
  <c i="5" r="T124"/>
  <c r="T123"/>
  <c r="T122"/>
  <c r="T169"/>
  <c r="R182"/>
  <c r="R196"/>
  <c i="6" r="P125"/>
  <c r="P124"/>
  <c r="P123"/>
  <c i="1" r="AU99"/>
  <c i="6" r="T166"/>
  <c r="T186"/>
  <c r="R191"/>
  <c r="R209"/>
  <c i="7" r="BK123"/>
  <c r="BK162"/>
  <c r="J162"/>
  <c r="J99"/>
  <c r="P175"/>
  <c i="8" r="BK124"/>
  <c r="BK159"/>
  <c r="J159"/>
  <c r="J99"/>
  <c r="R173"/>
  <c r="P178"/>
  <c i="9" r="R123"/>
  <c r="R122"/>
  <c r="R121"/>
  <c r="R159"/>
  <c r="P169"/>
  <c i="10" r="T124"/>
  <c r="T123"/>
  <c r="T122"/>
  <c r="T176"/>
  <c r="T190"/>
  <c r="T200"/>
  <c i="3" r="BK245"/>
  <c r="J245"/>
  <c r="J103"/>
  <c i="4" r="BK218"/>
  <c r="J218"/>
  <c r="J103"/>
  <c i="5" r="BK210"/>
  <c r="J210"/>
  <c r="J102"/>
  <c i="6" r="BK216"/>
  <c r="J216"/>
  <c r="J103"/>
  <c i="7" r="BK191"/>
  <c r="J191"/>
  <c r="J101"/>
  <c i="8" r="BK185"/>
  <c r="J185"/>
  <c r="J102"/>
  <c i="9" r="BK176"/>
  <c r="J176"/>
  <c r="J101"/>
  <c i="10" r="BK219"/>
  <c r="J219"/>
  <c r="J102"/>
  <c r="E85"/>
  <c r="BE125"/>
  <c r="BE134"/>
  <c r="BE154"/>
  <c r="BE179"/>
  <c r="BE186"/>
  <c r="BE191"/>
  <c r="BE209"/>
  <c r="J89"/>
  <c r="F119"/>
  <c r="BE144"/>
  <c r="BE148"/>
  <c r="BE152"/>
  <c r="BE158"/>
  <c r="BE174"/>
  <c r="BE177"/>
  <c r="BE188"/>
  <c r="BE198"/>
  <c r="BE205"/>
  <c r="BE215"/>
  <c r="BE217"/>
  <c i="9" r="J123"/>
  <c r="J98"/>
  <c i="10" r="BE130"/>
  <c r="BE169"/>
  <c r="BE170"/>
  <c r="BE172"/>
  <c r="BE183"/>
  <c r="BE184"/>
  <c r="BE201"/>
  <c r="BE203"/>
  <c r="BE213"/>
  <c r="BE128"/>
  <c r="BE132"/>
  <c r="BE155"/>
  <c r="BE157"/>
  <c r="BE167"/>
  <c r="BE181"/>
  <c r="BE196"/>
  <c r="BE211"/>
  <c r="BE220"/>
  <c i="8" r="J124"/>
  <c r="J98"/>
  <c i="9" r="J89"/>
  <c r="F92"/>
  <c r="BE157"/>
  <c r="BE172"/>
  <c r="E111"/>
  <c r="BE136"/>
  <c r="BE142"/>
  <c r="BE151"/>
  <c r="BE153"/>
  <c r="BE174"/>
  <c r="BE177"/>
  <c r="BE130"/>
  <c r="BE134"/>
  <c r="BE138"/>
  <c r="BE140"/>
  <c r="BE162"/>
  <c r="BE164"/>
  <c r="BE166"/>
  <c r="BE167"/>
  <c r="BE124"/>
  <c r="BE144"/>
  <c r="BE149"/>
  <c r="BE155"/>
  <c r="BE160"/>
  <c r="BE170"/>
  <c i="7" r="J123"/>
  <c r="J98"/>
  <c i="8" r="F92"/>
  <c r="J116"/>
  <c r="BE139"/>
  <c r="BE143"/>
  <c r="BE144"/>
  <c r="BE154"/>
  <c r="BE167"/>
  <c r="BE169"/>
  <c r="BE181"/>
  <c r="BE125"/>
  <c r="BE131"/>
  <c r="BE156"/>
  <c r="BE164"/>
  <c r="BE166"/>
  <c r="BE171"/>
  <c r="BE174"/>
  <c r="BE179"/>
  <c r="BE183"/>
  <c r="BE186"/>
  <c r="E112"/>
  <c r="BE137"/>
  <c r="BE148"/>
  <c r="BE152"/>
  <c r="BE133"/>
  <c r="BE141"/>
  <c r="BE150"/>
  <c r="BE158"/>
  <c r="BE160"/>
  <c r="BE162"/>
  <c r="BE176"/>
  <c i="7" r="J115"/>
  <c r="BE142"/>
  <c r="BE151"/>
  <c r="BE170"/>
  <c r="BE176"/>
  <c r="BE178"/>
  <c r="F92"/>
  <c r="BE131"/>
  <c r="BE136"/>
  <c r="BE139"/>
  <c r="BE141"/>
  <c r="BE150"/>
  <c r="BE163"/>
  <c r="BE167"/>
  <c r="BE168"/>
  <c r="BE172"/>
  <c r="E111"/>
  <c r="BE124"/>
  <c r="BE127"/>
  <c r="BE134"/>
  <c r="BE146"/>
  <c r="BE153"/>
  <c r="BE155"/>
  <c r="BE159"/>
  <c r="BE165"/>
  <c r="BE185"/>
  <c r="BE132"/>
  <c r="BE138"/>
  <c r="BE148"/>
  <c r="BE157"/>
  <c r="BE160"/>
  <c r="BE180"/>
  <c r="BE187"/>
  <c r="BE192"/>
  <c i="5" r="BK123"/>
  <c r="J123"/>
  <c r="J97"/>
  <c i="6" r="F120"/>
  <c r="BE126"/>
  <c r="BE135"/>
  <c r="BE141"/>
  <c r="BE144"/>
  <c r="BE154"/>
  <c r="BE159"/>
  <c r="BE163"/>
  <c r="BE165"/>
  <c r="BE177"/>
  <c r="BE194"/>
  <c r="BE198"/>
  <c r="J89"/>
  <c r="BE137"/>
  <c r="BE139"/>
  <c r="BE175"/>
  <c r="BE181"/>
  <c r="BE187"/>
  <c r="BE192"/>
  <c r="BE212"/>
  <c r="E85"/>
  <c r="BE127"/>
  <c r="BE129"/>
  <c r="BE143"/>
  <c r="BE146"/>
  <c r="BE152"/>
  <c r="BE156"/>
  <c r="BE157"/>
  <c r="BE179"/>
  <c r="BE189"/>
  <c r="BE196"/>
  <c r="BE205"/>
  <c r="BE210"/>
  <c r="BE217"/>
  <c r="BE148"/>
  <c r="BE167"/>
  <c r="BE171"/>
  <c r="BE173"/>
  <c r="BE183"/>
  <c r="BE203"/>
  <c r="BE214"/>
  <c r="BE215"/>
  <c i="5" r="J89"/>
  <c r="E112"/>
  <c r="F119"/>
  <c r="BE125"/>
  <c r="BE128"/>
  <c r="BE130"/>
  <c r="BE135"/>
  <c r="BE148"/>
  <c r="BE167"/>
  <c r="BE173"/>
  <c r="BE205"/>
  <c r="BE209"/>
  <c i="4" r="J127"/>
  <c r="J98"/>
  <c i="5" r="BE143"/>
  <c r="BE145"/>
  <c r="BE160"/>
  <c r="BE170"/>
  <c r="BE194"/>
  <c r="BE197"/>
  <c r="BE207"/>
  <c r="BE141"/>
  <c r="BE155"/>
  <c r="BE156"/>
  <c r="BE166"/>
  <c r="BE175"/>
  <c r="BE176"/>
  <c r="BE178"/>
  <c r="BE188"/>
  <c r="BE190"/>
  <c r="BE192"/>
  <c r="BE199"/>
  <c r="BE201"/>
  <c r="BE203"/>
  <c r="BE211"/>
  <c r="BE131"/>
  <c r="BE133"/>
  <c r="BE139"/>
  <c r="BE142"/>
  <c r="BE147"/>
  <c r="BE153"/>
  <c r="BE158"/>
  <c r="BE162"/>
  <c r="BE164"/>
  <c r="BE180"/>
  <c r="BE183"/>
  <c r="BE208"/>
  <c i="3" r="BK124"/>
  <c r="BK123"/>
  <c r="J123"/>
  <c r="J96"/>
  <c i="4" r="J89"/>
  <c r="F92"/>
  <c r="BE135"/>
  <c r="BE140"/>
  <c r="BE154"/>
  <c r="BE155"/>
  <c r="BE162"/>
  <c r="BE164"/>
  <c r="BE171"/>
  <c r="BE173"/>
  <c r="BE184"/>
  <c r="BE192"/>
  <c r="BE196"/>
  <c r="BE202"/>
  <c r="BE128"/>
  <c r="BE133"/>
  <c r="BE144"/>
  <c r="BE146"/>
  <c r="BE149"/>
  <c r="BE157"/>
  <c r="BE159"/>
  <c r="BE168"/>
  <c r="BE179"/>
  <c r="BE180"/>
  <c r="BE189"/>
  <c r="BE198"/>
  <c r="BE210"/>
  <c r="BE212"/>
  <c r="BE214"/>
  <c r="BE217"/>
  <c r="BE219"/>
  <c r="E85"/>
  <c r="BE148"/>
  <c r="BE150"/>
  <c r="BE161"/>
  <c r="BE166"/>
  <c r="BE175"/>
  <c r="BE182"/>
  <c r="BE187"/>
  <c r="BE200"/>
  <c r="BE209"/>
  <c r="BE142"/>
  <c r="BE152"/>
  <c r="BE169"/>
  <c r="BE177"/>
  <c r="BE205"/>
  <c r="BE207"/>
  <c r="BE216"/>
  <c i="3" r="E113"/>
  <c r="BE129"/>
  <c r="BE131"/>
  <c r="BE135"/>
  <c r="BE149"/>
  <c r="BE163"/>
  <c r="BE209"/>
  <c r="BE219"/>
  <c r="BE230"/>
  <c r="BE241"/>
  <c r="J89"/>
  <c r="F92"/>
  <c r="BE145"/>
  <c r="BE153"/>
  <c r="BE159"/>
  <c r="BE182"/>
  <c r="BE194"/>
  <c r="BE197"/>
  <c r="BE199"/>
  <c r="BE201"/>
  <c r="BE217"/>
  <c r="BE227"/>
  <c r="BE232"/>
  <c r="BE237"/>
  <c r="BE126"/>
  <c r="BE143"/>
  <c r="BE157"/>
  <c r="BE165"/>
  <c r="BE167"/>
  <c r="BE174"/>
  <c r="BE176"/>
  <c r="BE178"/>
  <c r="BE185"/>
  <c r="BE188"/>
  <c r="BE195"/>
  <c r="BE212"/>
  <c r="BE141"/>
  <c r="BE152"/>
  <c r="BE155"/>
  <c r="BE161"/>
  <c r="BE168"/>
  <c r="BE170"/>
  <c r="BE183"/>
  <c r="BE192"/>
  <c r="BE203"/>
  <c r="BE205"/>
  <c r="BE207"/>
  <c r="BE214"/>
  <c r="BE221"/>
  <c r="BE223"/>
  <c r="BE243"/>
  <c r="BE244"/>
  <c r="BE246"/>
  <c i="2" r="E85"/>
  <c r="J89"/>
  <c r="F92"/>
  <c r="BE124"/>
  <c r="BE125"/>
  <c r="BE126"/>
  <c r="BE127"/>
  <c r="BE136"/>
  <c r="BE139"/>
  <c r="BE141"/>
  <c r="BE142"/>
  <c r="BE129"/>
  <c r="BE132"/>
  <c r="BE137"/>
  <c r="BE138"/>
  <c r="BE143"/>
  <c r="F35"/>
  <c i="1" r="BB95"/>
  <c i="2" r="F36"/>
  <c i="1" r="BC95"/>
  <c i="3" r="F35"/>
  <c i="1" r="BB96"/>
  <c i="4" r="F34"/>
  <c i="1" r="BA97"/>
  <c i="5" r="F34"/>
  <c i="1" r="BA98"/>
  <c i="6" r="F36"/>
  <c i="1" r="BC99"/>
  <c i="7" r="F35"/>
  <c i="1" r="BB100"/>
  <c i="8" r="F34"/>
  <c i="1" r="BA101"/>
  <c i="9" r="F36"/>
  <c i="1" r="BC102"/>
  <c i="10" r="F34"/>
  <c i="1" r="BA103"/>
  <c i="10" r="F36"/>
  <c i="1" r="BC103"/>
  <c i="2" r="F37"/>
  <c i="1" r="BD95"/>
  <c i="3" r="J34"/>
  <c i="1" r="AW96"/>
  <c i="4" r="F37"/>
  <c i="1" r="BD97"/>
  <c i="4" r="J34"/>
  <c i="1" r="AW97"/>
  <c i="5" r="J34"/>
  <c i="1" r="AW98"/>
  <c i="6" r="F37"/>
  <c i="1" r="BD99"/>
  <c i="7" r="F36"/>
  <c i="1" r="BC100"/>
  <c i="7" r="J34"/>
  <c i="1" r="AW100"/>
  <c i="8" r="J34"/>
  <c i="1" r="AW101"/>
  <c i="9" r="F34"/>
  <c i="1" r="BA102"/>
  <c i="9" r="F37"/>
  <c i="1" r="BD102"/>
  <c i="10" r="F35"/>
  <c i="1" r="BB103"/>
  <c i="2" r="F34"/>
  <c i="1" r="BA95"/>
  <c i="3" r="F37"/>
  <c i="1" r="BD96"/>
  <c i="3" r="F34"/>
  <c i="1" r="BA96"/>
  <c i="4" r="F35"/>
  <c i="1" r="BB97"/>
  <c i="5" r="F37"/>
  <c i="1" r="BD98"/>
  <c i="6" r="J34"/>
  <c i="1" r="AW99"/>
  <c i="6" r="F35"/>
  <c i="1" r="BB99"/>
  <c i="7" r="F37"/>
  <c i="1" r="BD100"/>
  <c i="8" r="F36"/>
  <c i="1" r="BC101"/>
  <c i="9" r="J34"/>
  <c i="1" r="AW102"/>
  <c i="10" r="J34"/>
  <c i="1" r="AW103"/>
  <c i="2" r="J34"/>
  <c i="1" r="AW95"/>
  <c i="3" r="F36"/>
  <c i="1" r="BC96"/>
  <c i="4" r="F36"/>
  <c i="1" r="BC97"/>
  <c i="5" r="F35"/>
  <c i="1" r="BB98"/>
  <c i="5" r="F36"/>
  <c i="1" r="BC98"/>
  <c i="6" r="F34"/>
  <c i="1" r="BA99"/>
  <c i="7" r="F34"/>
  <c i="1" r="BA100"/>
  <c i="8" r="F35"/>
  <c i="1" r="BB101"/>
  <c i="8" r="F37"/>
  <c i="1" r="BD101"/>
  <c i="9" r="F35"/>
  <c i="1" r="BB102"/>
  <c i="10" r="F37"/>
  <c i="1" r="BD103"/>
  <c i="8" l="1" r="BK123"/>
  <c r="J123"/>
  <c r="J97"/>
  <c i="5" r="R123"/>
  <c r="R122"/>
  <c i="4" r="R126"/>
  <c r="R125"/>
  <c i="10" r="P123"/>
  <c r="P122"/>
  <c i="1" r="AU103"/>
  <c i="6" r="R124"/>
  <c r="R123"/>
  <c i="8" r="R123"/>
  <c r="R122"/>
  <c i="7" r="BK122"/>
  <c r="J122"/>
  <c r="J97"/>
  <c i="9" r="P122"/>
  <c r="P121"/>
  <c i="1" r="AU102"/>
  <c i="4" r="BK126"/>
  <c r="J126"/>
  <c r="J97"/>
  <c i="10" r="R123"/>
  <c r="R122"/>
  <c i="7" r="P122"/>
  <c r="P121"/>
  <c i="1" r="AU100"/>
  <c i="2" r="R122"/>
  <c r="R121"/>
  <c i="4" r="T126"/>
  <c r="T125"/>
  <c i="6" r="T124"/>
  <c r="T123"/>
  <c i="3" r="P124"/>
  <c r="P123"/>
  <c i="1" r="AU96"/>
  <c i="9" r="BK122"/>
  <c r="J122"/>
  <c r="J97"/>
  <c i="8" r="P123"/>
  <c r="P122"/>
  <c i="1" r="AU101"/>
  <c i="3" r="T124"/>
  <c r="T123"/>
  <c i="9" r="T122"/>
  <c r="T121"/>
  <c i="7" r="T122"/>
  <c r="T121"/>
  <c i="3" r="R124"/>
  <c r="R123"/>
  <c i="2" r="P122"/>
  <c r="P121"/>
  <c i="1" r="AU95"/>
  <c i="2" r="BK122"/>
  <c r="J122"/>
  <c r="J97"/>
  <c i="10" r="BK123"/>
  <c r="J123"/>
  <c r="J97"/>
  <c i="6" r="BK124"/>
  <c r="J124"/>
  <c r="J97"/>
  <c i="5" r="BK122"/>
  <c r="J122"/>
  <c r="J96"/>
  <c i="3" r="J124"/>
  <c r="J97"/>
  <c r="J33"/>
  <c i="1" r="AV96"/>
  <c r="AT96"/>
  <c i="6" r="F33"/>
  <c i="1" r="AZ99"/>
  <c i="7" r="J33"/>
  <c i="1" r="AV100"/>
  <c r="AT100"/>
  <c i="9" r="J33"/>
  <c i="1" r="AV102"/>
  <c r="AT102"/>
  <c r="BC94"/>
  <c r="AY94"/>
  <c r="BD94"/>
  <c r="W33"/>
  <c i="3" r="F33"/>
  <c i="1" r="AZ96"/>
  <c i="5" r="J33"/>
  <c i="1" r="AV98"/>
  <c r="AT98"/>
  <c i="7" r="F33"/>
  <c i="1" r="AZ100"/>
  <c i="9" r="F33"/>
  <c i="1" r="AZ102"/>
  <c r="BB94"/>
  <c r="W31"/>
  <c r="BA94"/>
  <c r="AW94"/>
  <c r="AK30"/>
  <c i="2" r="J33"/>
  <c i="1" r="AV95"/>
  <c r="AT95"/>
  <c i="3" r="J30"/>
  <c i="1" r="AG96"/>
  <c i="4" r="J33"/>
  <c i="1" r="AV97"/>
  <c r="AT97"/>
  <c i="6" r="J33"/>
  <c i="1" r="AV99"/>
  <c r="AT99"/>
  <c i="8" r="F33"/>
  <c i="1" r="AZ101"/>
  <c i="10" r="F33"/>
  <c i="1" r="AZ103"/>
  <c i="2" r="F33"/>
  <c i="1" r="AZ95"/>
  <c i="4" r="F33"/>
  <c i="1" r="AZ97"/>
  <c i="5" r="F33"/>
  <c i="1" r="AZ98"/>
  <c i="8" r="J33"/>
  <c i="1" r="AV101"/>
  <c r="AT101"/>
  <c i="10" r="J33"/>
  <c i="1" r="AV103"/>
  <c r="AT103"/>
  <c i="10" l="1" r="BK122"/>
  <c r="J122"/>
  <c i="9" r="BK121"/>
  <c r="J121"/>
  <c r="J96"/>
  <c i="7" r="BK121"/>
  <c r="J121"/>
  <c r="J96"/>
  <c i="4" r="BK125"/>
  <c r="J125"/>
  <c r="J96"/>
  <c i="8" r="BK122"/>
  <c r="J122"/>
  <c i="2" r="BK121"/>
  <c r="J121"/>
  <c r="J96"/>
  <c i="6" r="BK123"/>
  <c r="J123"/>
  <c r="J96"/>
  <c i="1" r="AN96"/>
  <c i="3" r="J39"/>
  <c i="1" r="AU94"/>
  <c i="8" r="J30"/>
  <c i="1" r="AG101"/>
  <c r="AZ94"/>
  <c r="W29"/>
  <c i="10" r="J30"/>
  <c i="1" r="AG103"/>
  <c r="W30"/>
  <c r="AX94"/>
  <c i="5" r="J30"/>
  <c i="1" r="AG98"/>
  <c r="AN98"/>
  <c r="W32"/>
  <c i="8" l="1" r="J39"/>
  <c i="10" r="J39"/>
  <c r="J96"/>
  <c i="8" r="J96"/>
  <c i="5" r="J39"/>
  <c i="1" r="AN101"/>
  <c r="AN103"/>
  <c i="7" r="J30"/>
  <c i="1" r="AG100"/>
  <c r="AN100"/>
  <c i="4" r="J30"/>
  <c i="1" r="AG97"/>
  <c r="AN97"/>
  <c i="2" r="J30"/>
  <c i="1" r="AG95"/>
  <c i="6" r="J30"/>
  <c i="1" r="AG99"/>
  <c i="9" r="J30"/>
  <c i="1" r="AG102"/>
  <c r="AN102"/>
  <c r="AV94"/>
  <c r="AK29"/>
  <c i="7" l="1" r="J39"/>
  <c i="2" r="J39"/>
  <c i="4" r="J39"/>
  <c i="9" r="J39"/>
  <c i="6" r="J39"/>
  <c i="1" r="AN95"/>
  <c r="AN99"/>
  <c r="AG94"/>
  <c r="AT94"/>
  <c l="1" r="AN94"/>
  <c r="AK26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<sst xmlns="http://schemas.openxmlformats.org/spreadsheetml/2006/main">
  <si>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</si>
  <si>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</si>
  <si>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</si>
  <si>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</si>
  <si>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{3e62294f-fe08-4614-81ce-ef073afb7cac}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</si>
  <si>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</si>
  <si>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</si>
  <si>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</si>
  <si>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</si>
  <si>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</si>
  <si>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</si>
  <si>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</si>
  <si>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</si>
  <si>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</si>
  <si>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23-42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</si>
  <si>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</si>
  <si>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</si>
  <si>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MĚSTSKÝ PARK PŘELOUČ</t>
  </si>
  <si>
    <t>KSO:</t>
  </si>
  <si>
    <t>CC-CZ:</t>
  </si>
  <si>
    <t>Místo:</t>
  </si>
  <si>
    <t>Přelouč</t>
  </si>
  <si>
    <t>Datum:</t>
  </si>
  <si>
    <t>6. 11. 2023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</si>
  <si>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</si>
  <si>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</si>
  <si>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</si>
  <si>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</si>
  <si>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</si>
  <si>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</si>
  <si>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</si>
  <si>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</si>
  <si>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</si>
  <si>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Sýkorová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</si>
  <si>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</si>
  <si>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</si>
  <si>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</si>
  <si>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</si>
  <si>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</si>
  <si>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</si>
  <si>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</si>
  <si>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</si>
  <si>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</si>
  <si>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</si>
  <si>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</si>
  <si>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</si>
  <si>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</si>
  <si>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</si>
  <si>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</si>
  <si>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</si>
  <si>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</si>
  <si>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</si>
  <si>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</si>
  <si>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</si>
  <si>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</si>
  <si>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</si>
  <si>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</si>
  <si>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</si>
  <si>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</si>
  <si>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</si>
  <si>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</si>
  <si>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</si>
  <si>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</si>
  <si>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</si>
  <si>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</si>
  <si>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</si>
  <si>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</si>
  <si>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</si>
  <si>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</si>
  <si>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</si>
  <si>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</si>
  <si>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</si>
  <si>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</si>
  <si>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</si>
  <si>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</si>
  <si>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</si>
  <si>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</si>
  <si>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</si>
  <si>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</si>
  <si>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</si>
  <si>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</si>
  <si>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VEDLEJŠÍ A OSTATNÍ NÁKLADY</t>
  </si>
  <si>
    <t>STA</t>
  </si>
  <si>
    <t>1</t>
  </si>
  <si>
    <t>{7db99c82-415d-4264-933d-a94dd23b9e9c}</t>
  </si>
  <si>
    <t>2</t>
  </si>
  <si>
    <t>SO 101.1</t>
  </si>
  <si>
    <t>VĚTEV 1</t>
  </si>
  <si>
    <t>{2f47532b-4985-403e-af15-1111917714ca}</t>
  </si>
  <si>
    <t>SO 101.2</t>
  </si>
  <si>
    <t>VĚTEV 2</t>
  </si>
  <si>
    <t>{f9129b11-2b7a-49e7-86f7-835e3ef71fd0}</t>
  </si>
  <si>
    <t>SO 101.3</t>
  </si>
  <si>
    <t>VĚTEV 3</t>
  </si>
  <si>
    <t>{61bdbe41-d96c-401f-92bd-9155cdd57fe2}</t>
  </si>
  <si>
    <t>SO 101.4</t>
  </si>
  <si>
    <t>VĚTEV 4</t>
  </si>
  <si>
    <t>{33f44521-3948-45b0-845a-8551c2cb6816}</t>
  </si>
  <si>
    <t>SO 101.5</t>
  </si>
  <si>
    <t>VĚTEV 5</t>
  </si>
  <si>
    <t>{235c65d1-8ac3-46dc-b87f-3d8c48901c73}</t>
  </si>
  <si>
    <t>SO 101.6</t>
  </si>
  <si>
    <t>VĚTEV 6</t>
  </si>
  <si>
    <t>{b6d7bfb9-5d7c-4d82-85d7-5c6c24e31bb5}</t>
  </si>
  <si>
    <t>SO 101.7</t>
  </si>
  <si>
    <t>VĚTEV 7</t>
  </si>
  <si>
    <t>{ba693f11-3803-4aa3-a4e1-fa035cea30bb}</t>
  </si>
  <si>
    <t>SO 101.8_9</t>
  </si>
  <si>
    <t>VĚTEV 8,9</t>
  </si>
  <si>
    <t>{befd1ae0-dc19-4451-bd73-30b819d5559a}</t>
  </si>
  <si>
    <t>KRYCÍ LIST SOUPISU PRACÍ</t>
  </si>
  <si>
    <t>Objekt:</t>
  </si>
  <si>
    <t>SO 001 - VEDLEJŠÍ A OSTATNÍ NÁKLADY</t>
  </si>
  <si>
    <t>Město Přelouč</t>
  </si>
  <si>
    <t>VDI Projekt s.r.o.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</si>
  <si>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</si>
  <si>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</si>
  <si>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</si>
  <si>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</si>
  <si>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</si>
  <si>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</si>
  <si>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</si>
  <si>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</si>
  <si>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</si>
  <si>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</si>
  <si>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</si>
  <si>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</si>
  <si>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</si>
  <si>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</si>
  <si>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</si>
  <si>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</si>
  <si>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</si>
  <si>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</si>
  <si>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</si>
  <si>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</si>
  <si>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</si>
  <si>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</si>
  <si>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</si>
  <si>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</si>
  <si>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</si>
  <si>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</si>
  <si>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</si>
  <si>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</si>
  <si>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</si>
  <si>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</si>
  <si>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012103001</t>
  </si>
  <si>
    <t>Geodetické práce před výstavbou - vytýčení sítí</t>
  </si>
  <si>
    <t>Kč</t>
  </si>
  <si>
    <t>1024</t>
  </si>
  <si>
    <t>249147142</t>
  </si>
  <si>
    <t>012203000</t>
  </si>
  <si>
    <t>Geodetické práce při provádění stavby - výškové a polohové vytýčení stavby</t>
  </si>
  <si>
    <t>KČ</t>
  </si>
  <si>
    <t>CS ÚRS 2017 01</t>
  </si>
  <si>
    <t>-884917310</t>
  </si>
  <si>
    <t>3</t>
  </si>
  <si>
    <t>012303000</t>
  </si>
  <si>
    <t>Geodetické práce po výstavbě - zaměření skutečného provedení díla ke kolaudaci stavby</t>
  </si>
  <si>
    <t>1607134996</t>
  </si>
  <si>
    <t>4</t>
  </si>
  <si>
    <t>013254000</t>
  </si>
  <si>
    <t>Dokumentace skutečného provedení stavby 4x tištěná, 1x na CD</t>
  </si>
  <si>
    <t>-98629033</t>
  </si>
  <si>
    <t>VRN2</t>
  </si>
  <si>
    <t>Příprava staveniště</t>
  </si>
  <si>
    <t>021103001</t>
  </si>
  <si>
    <t>Ochrana kmene bedněním před poškozením stavebním provozem zřízení včetně odstranění výšky bednění do 2 m průměru kmene 500-900 mm</t>
  </si>
  <si>
    <t>1696480282</t>
  </si>
  <si>
    <t>VV</t>
  </si>
  <si>
    <t>"Ochrana kmene bedněním před poškozením stavebním provozem zřízení včetně odstranění výšky bednění do 2 m průměru kmene 500 - 900 mm"</t>
  </si>
  <si>
    <t>"stávající stromy cca 40ks"1</t>
  </si>
  <si>
    <t>6</t>
  </si>
  <si>
    <t>021103002</t>
  </si>
  <si>
    <t>Úprava průjezdního profilu pro průjezd techniky v drobných větvích, popřípadě vyvázání větví silnějších vč. naložení, odvozu a likvidace dřevní hmoty</t>
  </si>
  <si>
    <t>-1587917722</t>
  </si>
  <si>
    <t>"Úprava průjezdního profilu pro průjezd techniky v drobných větvích, popřípadě vyvázání větví silnějších vč.naložení, odvozu a likvidace dřevní hmoty"</t>
  </si>
  <si>
    <t>"stávající stromy cca 20ks"1</t>
  </si>
  <si>
    <t>VRN3</t>
  </si>
  <si>
    <t>Zařízení staveniště</t>
  </si>
  <si>
    <t>7</t>
  </si>
  <si>
    <t>030001000</t>
  </si>
  <si>
    <t>-1295350241</t>
  </si>
  <si>
    <t>8</t>
  </si>
  <si>
    <t>032903000</t>
  </si>
  <si>
    <t>Náklady na provoz a údržbu vybavení staveniště</t>
  </si>
  <si>
    <t>913773309</t>
  </si>
  <si>
    <t>9</t>
  </si>
  <si>
    <t>034303000</t>
  </si>
  <si>
    <t>Dopravní značení na staveništi - dopravně inženýrské opatření během výstavby dle TP 66 - opatření pro zajištění dopravy - zřízení a odstranění, manipulace, pronájmu vč. projektu zajištění dopravně inženýrského rozhodnutí</t>
  </si>
  <si>
    <t>CS ÚRS 2022 02</t>
  </si>
  <si>
    <t>-986193700</t>
  </si>
  <si>
    <t>10</t>
  </si>
  <si>
    <t>039103000</t>
  </si>
  <si>
    <t>Rozebrání, bourání a odvoz zařízení staveniště</t>
  </si>
  <si>
    <t>34251268</t>
  </si>
  <si>
    <t>VRN4</t>
  </si>
  <si>
    <t>Inženýrská činnost</t>
  </si>
  <si>
    <t>11</t>
  </si>
  <si>
    <t>041403000</t>
  </si>
  <si>
    <t>Koordinátor BOZP na staveništi</t>
  </si>
  <si>
    <t>855826132</t>
  </si>
  <si>
    <t>12</t>
  </si>
  <si>
    <t>042503000</t>
  </si>
  <si>
    <t>Plán BOZP na staveništi</t>
  </si>
  <si>
    <t>1836810519</t>
  </si>
  <si>
    <t>13</t>
  </si>
  <si>
    <t>043134000</t>
  </si>
  <si>
    <t>Zkoušky zatěžovací - provedení zkoušek dle KZP v souladu s TP, TKP a ČSN - (10 statických zatěžovacích zkoušek)</t>
  </si>
  <si>
    <t>1976588179</t>
  </si>
  <si>
    <t>SO 101.1 - VĚTEV 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</si>
  <si>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</si>
  <si>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</si>
  <si>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</si>
  <si>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</si>
  <si>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</si>
  <si>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</si>
  <si>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</si>
  <si>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</si>
  <si>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</si>
  <si>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</si>
  <si>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111301111</t>
  </si>
  <si>
    <t>Sejmutí drnu tl do 100 mm s přemístěním do 50 m nebo naložením na dopravní prostředek</t>
  </si>
  <si>
    <t>m2</t>
  </si>
  <si>
    <t>CS ÚRS 2023 02</t>
  </si>
  <si>
    <t>957603370</t>
  </si>
  <si>
    <t>"K VÝPOČTU BYLA POUŽITA SITUACE A PŘÍČNÉ ŘEZY"</t>
  </si>
  <si>
    <t>"km 0,000-0,095"95*1</t>
  </si>
  <si>
    <t>113106161</t>
  </si>
  <si>
    <t>Rozebrání dlažeb vozovek z drobných kostek s ložem z kameniva ručně</t>
  </si>
  <si>
    <t>-1358045864</t>
  </si>
  <si>
    <t>2*25</t>
  </si>
  <si>
    <t>113107222</t>
  </si>
  <si>
    <t>Odstranění podkladu z kameniva drceného tl přes 100 do 200 mm strojně pl přes 200 m2</t>
  </si>
  <si>
    <t>2133726780</t>
  </si>
  <si>
    <t>95*1,2</t>
  </si>
  <si>
    <t>"v místě dlažby"139</t>
  </si>
  <si>
    <t>Součet</t>
  </si>
  <si>
    <t>122251104</t>
  </si>
  <si>
    <t>Odkopávky a prokopávky nezapažené v hornině třídy těžitelnosti I skupiny 3 objem do 500 m3 strojně</t>
  </si>
  <si>
    <t>m3</t>
  </si>
  <si>
    <t>398545834</t>
  </si>
  <si>
    <t>"dle tabulky kubatur"28,35</t>
  </si>
  <si>
    <t>"sanace parkové cesty 233,0+1,3+2,1+0,18*(92,78+116,6)"</t>
  </si>
  <si>
    <t>274,09*0,3</t>
  </si>
  <si>
    <t>"sanace vozovky u kostela"(154,38+0,25*94,4)*0,5</t>
  </si>
  <si>
    <t>162302111</t>
  </si>
  <si>
    <t>Vodorovné přemístění drnu bez naložení se složením přes 100 do 1000 m</t>
  </si>
  <si>
    <t>783816853</t>
  </si>
  <si>
    <t>95</t>
  </si>
  <si>
    <t>162702119</t>
  </si>
  <si>
    <t>Příplatek k vodorovnému přemístění drnu do 6000 m ZKD 1000 m</t>
  </si>
  <si>
    <t>-742051852</t>
  </si>
  <si>
    <t>"na skládku do 14 km" 95*8</t>
  </si>
  <si>
    <t>162751117</t>
  </si>
  <si>
    <t>Vodorovné přemístění přes 9 000 do 10000 m výkopku/sypaniny z horniny třídy těžitelnosti I skupiny 1 až 3</t>
  </si>
  <si>
    <t>-1274432834</t>
  </si>
  <si>
    <t>"odkopávky"199,57</t>
  </si>
  <si>
    <t>"je třeba do násypu"-28,85</t>
  </si>
  <si>
    <t>162751119</t>
  </si>
  <si>
    <t>Příplatek k vodorovnému přemístění výkopku/sypaniny z horniny třídy těžitelnosti I skupiny 1 až 3 ZKD 1000 m přes 10000 m</t>
  </si>
  <si>
    <t>845967366</t>
  </si>
  <si>
    <t>"na skládku do Chvaletic vzdálenost 14 km"</t>
  </si>
  <si>
    <t>170,72*4</t>
  </si>
  <si>
    <t>167102111</t>
  </si>
  <si>
    <t>Nakládání drnu ze skládky</t>
  </si>
  <si>
    <t>-518490681</t>
  </si>
  <si>
    <t>167151111</t>
  </si>
  <si>
    <t>Nakládání výkopku z hornin třídy těžitelnosti I skupiny 1 až 3 přes 100 m3</t>
  </si>
  <si>
    <t>856020397</t>
  </si>
  <si>
    <t>170,72</t>
  </si>
  <si>
    <t>171151111</t>
  </si>
  <si>
    <t>Uložení sypaniny z hornin nesoudržných sypkých do násypů zhutněných strojně</t>
  </si>
  <si>
    <t>1145149124</t>
  </si>
  <si>
    <t>"dle tabulky kubatur"28,85</t>
  </si>
  <si>
    <t>171201221</t>
  </si>
  <si>
    <t>Poplatek za uložení na skládce (skládkovné) zeminy a kamení kód odpadu 17 05 04</t>
  </si>
  <si>
    <t>t</t>
  </si>
  <si>
    <t>99478280</t>
  </si>
  <si>
    <t>170,52*1,9</t>
  </si>
  <si>
    <t>171251201</t>
  </si>
  <si>
    <t>Uložení sypaniny na skládky nebo meziskládky</t>
  </si>
  <si>
    <t>1317416727</t>
  </si>
  <si>
    <t>14</t>
  </si>
  <si>
    <t>181111111</t>
  </si>
  <si>
    <t>Plošná úprava terénu do 500 m2 zemina skupiny 1 až 4 nerovnosti přes 50 do 100 mm v rovinně a svahu do 1:5</t>
  </si>
  <si>
    <t>-73467915</t>
  </si>
  <si>
    <t>"odhad dle zeleně"102,5+93,0</t>
  </si>
  <si>
    <t>M</t>
  </si>
  <si>
    <t>10364101</t>
  </si>
  <si>
    <t>zemina pro terénní úpravy - ornice</t>
  </si>
  <si>
    <t>379520592</t>
  </si>
  <si>
    <t>195,50*0,1*1,9</t>
  </si>
  <si>
    <t>16</t>
  </si>
  <si>
    <t>181351103</t>
  </si>
  <si>
    <t>Rozprostření ornice tl vrstvy do 200 mm pl přes 100 do 500 m2 v rovině nebo ve svahu do 1:5 strojně</t>
  </si>
  <si>
    <t>-119550035</t>
  </si>
  <si>
    <t>195,5</t>
  </si>
  <si>
    <t>17</t>
  </si>
  <si>
    <t>181411131</t>
  </si>
  <si>
    <t>Založení parkového trávníku výsevem pl do 1000 m2 v rovině a ve svahu do 1:5</t>
  </si>
  <si>
    <t>-873662830</t>
  </si>
  <si>
    <t>18</t>
  </si>
  <si>
    <t>00572410</t>
  </si>
  <si>
    <t>osivo směs travní parková</t>
  </si>
  <si>
    <t>kg</t>
  </si>
  <si>
    <t>1172657444</t>
  </si>
  <si>
    <t>0,01955*300*1,05</t>
  </si>
  <si>
    <t>19</t>
  </si>
  <si>
    <t>181951112</t>
  </si>
  <si>
    <t>Úprava pláně v hornině třídy těžitelnosti I skupiny 1 až 3 se zhutněním strojně</t>
  </si>
  <si>
    <t>915186414</t>
  </si>
  <si>
    <t>"parková cesta ze zámkové dlažby"278,26</t>
  </si>
  <si>
    <t>"vozovka z K10"175,13</t>
  </si>
  <si>
    <t>20</t>
  </si>
  <si>
    <t>185804311</t>
  </si>
  <si>
    <t>Zalití rostlin vodou plocha do 20 m2</t>
  </si>
  <si>
    <t>-1968336716</t>
  </si>
  <si>
    <t>195,5*0,05*2</t>
  </si>
  <si>
    <t>185805214</t>
  </si>
  <si>
    <t xml:space="preserve">Zrušení květinových výsadeb vč ozdobných květináčů </t>
  </si>
  <si>
    <t>kus</t>
  </si>
  <si>
    <t>-1165831174</t>
  </si>
  <si>
    <t>"u kostela"2</t>
  </si>
  <si>
    <t>22</t>
  </si>
  <si>
    <t>58344197</t>
  </si>
  <si>
    <t>štěrkodrť frakce 0/63</t>
  </si>
  <si>
    <t>1692181548</t>
  </si>
  <si>
    <t>"sanace parkové cesty"82,23*2</t>
  </si>
  <si>
    <t>"sanace vozovky"88,99*2</t>
  </si>
  <si>
    <t>23</t>
  </si>
  <si>
    <t>185851121</t>
  </si>
  <si>
    <t>Dovoz vody pro zálivku rostlin za vzdálenost do 1000 m</t>
  </si>
  <si>
    <t>586882420</t>
  </si>
  <si>
    <t>24</t>
  </si>
  <si>
    <t>185851129</t>
  </si>
  <si>
    <t>Příplatek k dovozu vody pro zálivku rostlin do 1000 m ZKD 1000 m</t>
  </si>
  <si>
    <t>-2114925040</t>
  </si>
  <si>
    <t>"do 10 km"19,55*9</t>
  </si>
  <si>
    <t>25</t>
  </si>
  <si>
    <t>R2</t>
  </si>
  <si>
    <t>Sonda pro ověření polohy inž. sítí</t>
  </si>
  <si>
    <t>-1540777771</t>
  </si>
  <si>
    <t>"odhad"2</t>
  </si>
  <si>
    <t>Komunikace pozemní</t>
  </si>
  <si>
    <t>26</t>
  </si>
  <si>
    <t>564851111</t>
  </si>
  <si>
    <t>Podklad ze štěrkodrtě ŠD plochy přes 100 m2 tl 150 mm</t>
  </si>
  <si>
    <t>470123383</t>
  </si>
  <si>
    <t>"zámková dlažba"233,0+1,3+2,1</t>
  </si>
  <si>
    <t>"vozovka z K10"151,50+1,12+1,76+7,53</t>
  </si>
  <si>
    <t>27</t>
  </si>
  <si>
    <t>564861111</t>
  </si>
  <si>
    <t>Podklad ze štěrkodrtě ŠD plochy přes 100 m2 tl 200 mm</t>
  </si>
  <si>
    <t>-255322705</t>
  </si>
  <si>
    <t>"vozovka"151,5+1,12+1,76+0,20*94,5</t>
  </si>
  <si>
    <t>28</t>
  </si>
  <si>
    <t>591211111</t>
  </si>
  <si>
    <t>Kladení dlažby z kostek drobných z kamene do lože z kameniva těženého tl 50 mm</t>
  </si>
  <si>
    <t>-1911832641</t>
  </si>
  <si>
    <t>29</t>
  </si>
  <si>
    <t>58381007</t>
  </si>
  <si>
    <t>kostka štípaná dlažební žula drobná 8/10</t>
  </si>
  <si>
    <t>-669223975</t>
  </si>
  <si>
    <t>151,5*1,05</t>
  </si>
  <si>
    <t>30</t>
  </si>
  <si>
    <t>596211110</t>
  </si>
  <si>
    <t>Kladení zámkové dlažby komunikací pro pěší ručně tl 60 mm skupiny A pl do 50 m2</t>
  </si>
  <si>
    <t>2019186006</t>
  </si>
  <si>
    <t>1,76+1,12</t>
  </si>
  <si>
    <t>31</t>
  </si>
  <si>
    <t>59245226</t>
  </si>
  <si>
    <t>dlažba tvar obdélník betonová pro nevidomé 200x100x80mm barevná</t>
  </si>
  <si>
    <t>-288107562</t>
  </si>
  <si>
    <t>"u kostela"1,76*1,05</t>
  </si>
  <si>
    <t>32</t>
  </si>
  <si>
    <t>59245020</t>
  </si>
  <si>
    <t>dlažba tvar obdélník betonová 200x100x80mm přírodní</t>
  </si>
  <si>
    <t>1856176345</t>
  </si>
  <si>
    <t>"u kostela"1,12*1,05</t>
  </si>
  <si>
    <t>33</t>
  </si>
  <si>
    <t>596211112</t>
  </si>
  <si>
    <t>Kladení zámkové dlažby komunikací pro pěší ručně tl 60 mm skupiny A pl přes 100 do 300 m2</t>
  </si>
  <si>
    <t>-1074908901</t>
  </si>
  <si>
    <t>"povrch z beton. dlažby zámkové"236,4</t>
  </si>
  <si>
    <t>34</t>
  </si>
  <si>
    <t>R1</t>
  </si>
  <si>
    <t>Dlažba betonová např. Belisima colormix Etna</t>
  </si>
  <si>
    <t>235561370</t>
  </si>
  <si>
    <t>233,0*1,05</t>
  </si>
  <si>
    <t>35</t>
  </si>
  <si>
    <t>59245006</t>
  </si>
  <si>
    <t>dlažba tvar obdélník betonová pro nevidomé 200x100x60mm barevná</t>
  </si>
  <si>
    <t>-326458559</t>
  </si>
  <si>
    <t>2,1*1,05</t>
  </si>
  <si>
    <t>36</t>
  </si>
  <si>
    <t>59245018</t>
  </si>
  <si>
    <t>dlažba tvar obdélník betonová 200x100x60mm přírodní s rovnými hranami</t>
  </si>
  <si>
    <t>-1435282948</t>
  </si>
  <si>
    <t>1,3*1,05</t>
  </si>
  <si>
    <t>Trubní vedení</t>
  </si>
  <si>
    <t>37</t>
  </si>
  <si>
    <t>8712511011</t>
  </si>
  <si>
    <t>Montáž chrániček inženýrských sítí</t>
  </si>
  <si>
    <t>m</t>
  </si>
  <si>
    <t>-996572306</t>
  </si>
  <si>
    <t>"upřesní se během stavby-odhad"21,0+3,50</t>
  </si>
  <si>
    <t>38</t>
  </si>
  <si>
    <t>34575138</t>
  </si>
  <si>
    <t>žlab kabelový s víkem PVC (120x100)</t>
  </si>
  <si>
    <t>-911333741</t>
  </si>
  <si>
    <t>24,5*1,05</t>
  </si>
  <si>
    <t>Ostatní konstrukce a práce, bourání</t>
  </si>
  <si>
    <t>39</t>
  </si>
  <si>
    <t>916131213</t>
  </si>
  <si>
    <t>Osazení silničního obrubníku betonového stojatého s boční opěrou do lože z betonu prostého</t>
  </si>
  <si>
    <t>-831149418</t>
  </si>
  <si>
    <t>"vozovka z K10"94,5</t>
  </si>
  <si>
    <t>40</t>
  </si>
  <si>
    <t>59217029</t>
  </si>
  <si>
    <t>obrubník betonový silniční nájezdový 1000x150x150mm</t>
  </si>
  <si>
    <t>-1672597754</t>
  </si>
  <si>
    <t>"obruba vlevo+napojení parkové cesty"(49,3+6,7)*1,05</t>
  </si>
  <si>
    <t>41</t>
  </si>
  <si>
    <t>59217030</t>
  </si>
  <si>
    <t>obrubník betonový silniční přechodový 1000x150x150-250mm</t>
  </si>
  <si>
    <t>558808328</t>
  </si>
  <si>
    <t>1*1,05</t>
  </si>
  <si>
    <t>42</t>
  </si>
  <si>
    <t>59217031</t>
  </si>
  <si>
    <t>obrubník betonový silniční 1000x150x250mm</t>
  </si>
  <si>
    <t>1017818607</t>
  </si>
  <si>
    <t>94,5-(49,3+6,7+1)</t>
  </si>
  <si>
    <t>Mezisoučet</t>
  </si>
  <si>
    <t>37,5*1,05</t>
  </si>
  <si>
    <t>43</t>
  </si>
  <si>
    <t>916231213</t>
  </si>
  <si>
    <t>Osazení chodníkového obrubníku betonového stojatého s boční opěrou do lože z betonu prostého</t>
  </si>
  <si>
    <t>-602908448</t>
  </si>
  <si>
    <t>"cesta z beton.dlažby"</t>
  </si>
  <si>
    <t>"vlevo+vpravo"93,0+117,0</t>
  </si>
  <si>
    <t>44</t>
  </si>
  <si>
    <t>59217008</t>
  </si>
  <si>
    <t>obrubník betonový parkový 1000x80x200mm</t>
  </si>
  <si>
    <t>-1379658782</t>
  </si>
  <si>
    <t>210,0*1,05</t>
  </si>
  <si>
    <t>45</t>
  </si>
  <si>
    <t>916991121</t>
  </si>
  <si>
    <t>Lože pod obrubníky, krajníky nebo obruby z dlažebních kostek z betonu prostého</t>
  </si>
  <si>
    <t>2143756853</t>
  </si>
  <si>
    <t>"silniční obruba"94,5*0,35*0,05</t>
  </si>
  <si>
    <t>"záhonová obruba"210*0,3*0,05</t>
  </si>
  <si>
    <t>997</t>
  </si>
  <si>
    <t>Přesun sutě</t>
  </si>
  <si>
    <t>46</t>
  </si>
  <si>
    <t>997211511</t>
  </si>
  <si>
    <t>Vodorovná doprava suti po suchu na vzdálenost do 1 km</t>
  </si>
  <si>
    <t>170561375</t>
  </si>
  <si>
    <t>"dlažba"16,0</t>
  </si>
  <si>
    <t>"kamenivo"73,37</t>
  </si>
  <si>
    <t>47</t>
  </si>
  <si>
    <t>997211519</t>
  </si>
  <si>
    <t>Příplatek ZKD 1 km u vodorovné dopravy suti</t>
  </si>
  <si>
    <t>-1497948601</t>
  </si>
  <si>
    <t>"na skládku do 14 km"89,37*13</t>
  </si>
  <si>
    <t>48</t>
  </si>
  <si>
    <t>997211611</t>
  </si>
  <si>
    <t>Nakládání suti na dopravní prostředky pro vodorovnou dopravu</t>
  </si>
  <si>
    <t>988634808</t>
  </si>
  <si>
    <t>49</t>
  </si>
  <si>
    <t>997221873</t>
  </si>
  <si>
    <t>Poplatek za uložení na recyklační skládce (skládkovné) stavebního odpadu zeminy a kamení zatříděného do Katalogu odpadů pod kódem 17 05 04</t>
  </si>
  <si>
    <t>-335246468</t>
  </si>
  <si>
    <t>998</t>
  </si>
  <si>
    <t>Přesun hmot</t>
  </si>
  <si>
    <t>50</t>
  </si>
  <si>
    <t>998223011</t>
  </si>
  <si>
    <t>Přesun hmot pro pozemní komunikace s krytem dlážděným</t>
  </si>
  <si>
    <t>998619542</t>
  </si>
  <si>
    <t>SO 101.2 - VĚTEV 2</t>
  </si>
  <si>
    <t>M - Práce a dodávky M</t>
  </si>
  <si>
    <t xml:space="preserve">    23-M - Montáže potrubí</t>
  </si>
  <si>
    <t>793813806</t>
  </si>
  <si>
    <t>"km 0,000-0,065"65,0*0,75</t>
  </si>
  <si>
    <t>"km0,065-0,189"124,0*1,2</t>
  </si>
  <si>
    <t>712263547</t>
  </si>
  <si>
    <t>"vyšlapané cesty"49,0+124,0*1,0</t>
  </si>
  <si>
    <t>233672165</t>
  </si>
  <si>
    <t>"dle tabulek kubatur"24,7</t>
  </si>
  <si>
    <t>"sanace podloží 65,0*1,86+124,0*2,56=438,34"</t>
  </si>
  <si>
    <t>438,34*0,3</t>
  </si>
  <si>
    <t>-49163215</t>
  </si>
  <si>
    <t>197,55</t>
  </si>
  <si>
    <t>63355289</t>
  </si>
  <si>
    <t>"na skládku do 14 km"197,55*8</t>
  </si>
  <si>
    <t>-1624086267</t>
  </si>
  <si>
    <t>156,02-7,21</t>
  </si>
  <si>
    <t>2129692982</t>
  </si>
  <si>
    <t>"na skládku do 14km-např. Chvaletice"148,81*4</t>
  </si>
  <si>
    <t>1568284885</t>
  </si>
  <si>
    <t>2141430016</t>
  </si>
  <si>
    <t>171152112</t>
  </si>
  <si>
    <t>Uložení sypaniny z hornin nesoudržných a sypkých do násypů zhutněných mimo aktivní zónu silnic a dálnic</t>
  </si>
  <si>
    <t>-607033797</t>
  </si>
  <si>
    <t>"dle tabulek kubatur"7,21</t>
  </si>
  <si>
    <t>171201231</t>
  </si>
  <si>
    <t>Poplatek za uložení zeminy a kamení na recyklační skládce (skládkovné) kód odpadu 17 05 04</t>
  </si>
  <si>
    <t>-1903335791</t>
  </si>
  <si>
    <t>148,81*1,9</t>
  </si>
  <si>
    <t>2132184018</t>
  </si>
  <si>
    <t>280602981</t>
  </si>
  <si>
    <t>"odhad-dle zeleně"210,0*0,8+(88,8+65,7)*1</t>
  </si>
  <si>
    <t>1886304803</t>
  </si>
  <si>
    <t>322,5*0,1*1,9</t>
  </si>
  <si>
    <t>181351003</t>
  </si>
  <si>
    <t>Rozprostření ornice tl vrstvy do 200 mm pl do 100 m2 v rovině nebo ve svahu do 1:5 strojně</t>
  </si>
  <si>
    <t>-1744111803</t>
  </si>
  <si>
    <t>"dle zeleně"322,5</t>
  </si>
  <si>
    <t>-318203595</t>
  </si>
  <si>
    <t>-1281017647</t>
  </si>
  <si>
    <t>0,03225*300*1,05</t>
  </si>
  <si>
    <t>264019596</t>
  </si>
  <si>
    <t>"dle sanace"120,9+317,44</t>
  </si>
  <si>
    <t>185804312</t>
  </si>
  <si>
    <t>Zalití rostlin vodou plocha přes 20 m2</t>
  </si>
  <si>
    <t>1206925394</t>
  </si>
  <si>
    <t>322,5*0,05*2</t>
  </si>
  <si>
    <t>299220738</t>
  </si>
  <si>
    <t>-1298050963</t>
  </si>
  <si>
    <t>438,34*0,3*2</t>
  </si>
  <si>
    <t>-666533494</t>
  </si>
  <si>
    <t>32,5*9</t>
  </si>
  <si>
    <t>-660601065</t>
  </si>
  <si>
    <t>-782363706</t>
  </si>
  <si>
    <t>"plocha ze situace"411,35-(409,15*0,1)</t>
  </si>
  <si>
    <t>58343872</t>
  </si>
  <si>
    <t>kamenivo drcené hrubé frakce 8/16</t>
  </si>
  <si>
    <t>1632540092</t>
  </si>
  <si>
    <t>411,35*0,05*2</t>
  </si>
  <si>
    <t>58343810</t>
  </si>
  <si>
    <t>kamenivo drcené hrubé frakce 4/8</t>
  </si>
  <si>
    <t>-1721306753</t>
  </si>
  <si>
    <t>58341341</t>
  </si>
  <si>
    <t>kamenivo drcené drobné frakce 0/4</t>
  </si>
  <si>
    <t>617522866</t>
  </si>
  <si>
    <t>411,35*0,04*2</t>
  </si>
  <si>
    <t>-615767263</t>
  </si>
  <si>
    <t>"varovný pás"2,20</t>
  </si>
  <si>
    <t>302219298</t>
  </si>
  <si>
    <t>2,2*1,05</t>
  </si>
  <si>
    <t>-1662704958</t>
  </si>
  <si>
    <t>"plynové potrubí"3,0*1,05</t>
  </si>
  <si>
    <t>8712911011</t>
  </si>
  <si>
    <t>Montáž chráničky inženýrských sítí</t>
  </si>
  <si>
    <t>64</t>
  </si>
  <si>
    <t>-1692257920</t>
  </si>
  <si>
    <t>"upřesní se během stavby-odhad"3,0</t>
  </si>
  <si>
    <t>1350860338</t>
  </si>
  <si>
    <t>"vlevo"209,62</t>
  </si>
  <si>
    <t>"vpravo"88,83+62,52+1</t>
  </si>
  <si>
    <t>-1515654591</t>
  </si>
  <si>
    <t>362,0*1,05</t>
  </si>
  <si>
    <t>-1345182170</t>
  </si>
  <si>
    <t>362,0*0,3*0,05</t>
  </si>
  <si>
    <t>966001211</t>
  </si>
  <si>
    <t>Odstranění lavičky stabilní zabetonované</t>
  </si>
  <si>
    <t>358951653</t>
  </si>
  <si>
    <t>"odhad" 5</t>
  </si>
  <si>
    <t>Ořezání přebytečných větví</t>
  </si>
  <si>
    <t>-1251135121</t>
  </si>
  <si>
    <t>"odhad"100</t>
  </si>
  <si>
    <t>-922911706</t>
  </si>
  <si>
    <t>"kamenivo"50,0</t>
  </si>
  <si>
    <t>-2028476925</t>
  </si>
  <si>
    <t>"na skládku do 14 km-např. Chvaletice"50*13</t>
  </si>
  <si>
    <t>713148940</t>
  </si>
  <si>
    <t>997221571</t>
  </si>
  <si>
    <t>Vodorovná doprava vybouraných hmot do 1 km</t>
  </si>
  <si>
    <t>2073554284</t>
  </si>
  <si>
    <t>"lavičky"2,58</t>
  </si>
  <si>
    <t>997221579</t>
  </si>
  <si>
    <t>Příplatek ZKD 1 km u vodorovné dopravy vybouraných hmot</t>
  </si>
  <si>
    <t>603309707</t>
  </si>
  <si>
    <t>"na skládku města do 3 km"2,58*2</t>
  </si>
  <si>
    <t>997221612</t>
  </si>
  <si>
    <t>Nakládání vybouraných hmot na dopravní prostředky pro vodorovnou dopravu</t>
  </si>
  <si>
    <t>231615559</t>
  </si>
  <si>
    <t>2,58</t>
  </si>
  <si>
    <t>997221625</t>
  </si>
  <si>
    <t>Poplatek za uložení na skládce (skládkovné) stavebního odpadu železobetonového kód odpadu 17 01 01</t>
  </si>
  <si>
    <t>296708348</t>
  </si>
  <si>
    <t>1487432122</t>
  </si>
  <si>
    <t>998225111</t>
  </si>
  <si>
    <t>Přesun hmot pro pozemní komunikace s krytem z kamene, monolitickým betonovým nebo živičným</t>
  </si>
  <si>
    <t>730842439</t>
  </si>
  <si>
    <t>Práce a dodávky M</t>
  </si>
  <si>
    <t>23-M</t>
  </si>
  <si>
    <t>Montáže potrubí</t>
  </si>
  <si>
    <t>SO 101.3 - VĚTEV 3</t>
  </si>
  <si>
    <t>1928350026</t>
  </si>
  <si>
    <t>"1/2 plocha úpravy z 244,0m2"122,0</t>
  </si>
  <si>
    <t>-2042357114</t>
  </si>
  <si>
    <t>94,0*1,2</t>
  </si>
  <si>
    <t>122251103</t>
  </si>
  <si>
    <t>Odkopávky a prokopávky nezapažené v hornině třídy těžitelnosti I skupiny 3 objem do 100 m3 strojně</t>
  </si>
  <si>
    <t>-1942726270</t>
  </si>
  <si>
    <t>760898859</t>
  </si>
  <si>
    <t>"dle sejmutí" 122,0</t>
  </si>
  <si>
    <t>110890274</t>
  </si>
  <si>
    <t>"na skládku do 14 km-např. Chvaletice"122,0*8</t>
  </si>
  <si>
    <t>-1515407362</t>
  </si>
  <si>
    <t>"odkopávky"89,22</t>
  </si>
  <si>
    <t>"je třeba"-15,54</t>
  </si>
  <si>
    <t>1422280504</t>
  </si>
  <si>
    <t xml:space="preserve">"na skládku do 14 km"73,68*4 </t>
  </si>
  <si>
    <t>-888664824</t>
  </si>
  <si>
    <t>167151101</t>
  </si>
  <si>
    <t>Nakládání výkopku z hornin třídy těžitelnosti I skupiny 1 až 3 do 100 m3</t>
  </si>
  <si>
    <t>451856744</t>
  </si>
  <si>
    <t>265874644</t>
  </si>
  <si>
    <t>"dle tatulky kubatur"15,54</t>
  </si>
  <si>
    <t>1324179398</t>
  </si>
  <si>
    <t>73,62*1,9</t>
  </si>
  <si>
    <t>-46107734</t>
  </si>
  <si>
    <t>1289661458</t>
  </si>
  <si>
    <t>"dle zeleně-odhad"</t>
  </si>
  <si>
    <t>"vlevo+ostrůvek"68,0+5,0</t>
  </si>
  <si>
    <t>"vpravo"34,0+37,0</t>
  </si>
  <si>
    <t>1953744249</t>
  </si>
  <si>
    <t>144,0*0,1*1,9</t>
  </si>
  <si>
    <t>-1648338701</t>
  </si>
  <si>
    <t>-441592258</t>
  </si>
  <si>
    <t>144,0</t>
  </si>
  <si>
    <t>532798215</t>
  </si>
  <si>
    <t>0,0144*300*1,05</t>
  </si>
  <si>
    <t>1735866747</t>
  </si>
  <si>
    <t>"dle sanace"239,0+38,7</t>
  </si>
  <si>
    <t>1396471766</t>
  </si>
  <si>
    <t>277,7*0,3*2</t>
  </si>
  <si>
    <t>-1431494336</t>
  </si>
  <si>
    <t>144,0*0,05*2</t>
  </si>
  <si>
    <t>-1539316554</t>
  </si>
  <si>
    <t>1079011739</t>
  </si>
  <si>
    <t>"dovoz vody do cca 10 km" 14,4*9</t>
  </si>
  <si>
    <t>2067472046</t>
  </si>
  <si>
    <t>"mezi obrubami 243,0m2"</t>
  </si>
  <si>
    <t>243,0-(214,82*0,1)</t>
  </si>
  <si>
    <t>kamenivo drcené hrubé frakce 8/16 tl. 50mm</t>
  </si>
  <si>
    <t>1798320398</t>
  </si>
  <si>
    <t>243,0*0,05*2</t>
  </si>
  <si>
    <t>kamenivo drcené hrubé frakce 4/8 tl. 50mm</t>
  </si>
  <si>
    <t>-1043639581</t>
  </si>
  <si>
    <t>-1396063037</t>
  </si>
  <si>
    <t>243,0*0,04*2</t>
  </si>
  <si>
    <t>-732252428</t>
  </si>
  <si>
    <t>"varovný pás"1,5</t>
  </si>
  <si>
    <t>-2085007071</t>
  </si>
  <si>
    <t>1,5*1,05</t>
  </si>
  <si>
    <t>526985580</t>
  </si>
  <si>
    <t>"vlevo"70,0</t>
  </si>
  <si>
    <t>"vpravo"37,5+62,0+2,5</t>
  </si>
  <si>
    <t>"ostrůvky"10,0+7,0</t>
  </si>
  <si>
    <t>-1342026169</t>
  </si>
  <si>
    <t>189,0*1,05</t>
  </si>
  <si>
    <t>1972474051</t>
  </si>
  <si>
    <t>189,0*0,3*0,05</t>
  </si>
  <si>
    <t>111447600</t>
  </si>
  <si>
    <t>"odhad"3</t>
  </si>
  <si>
    <t>Ořezání větví</t>
  </si>
  <si>
    <t>-1135938391</t>
  </si>
  <si>
    <t>"v případě potřeby-odhad"60</t>
  </si>
  <si>
    <t>-2005375770</t>
  </si>
  <si>
    <t>"kamenivo"32,71</t>
  </si>
  <si>
    <t>-754802138</t>
  </si>
  <si>
    <t>"na skládku do 14 km-např. Chvaletice"32,71*13</t>
  </si>
  <si>
    <t>1401743239</t>
  </si>
  <si>
    <t>32,71</t>
  </si>
  <si>
    <t>-616289714</t>
  </si>
  <si>
    <t>"lavičky"1,45</t>
  </si>
  <si>
    <t>-1901811213</t>
  </si>
  <si>
    <t>"na skládku města do 3 km"1,45*2</t>
  </si>
  <si>
    <t>689622208</t>
  </si>
  <si>
    <t>-1192514629</t>
  </si>
  <si>
    <t>690934805</t>
  </si>
  <si>
    <t>-870421921</t>
  </si>
  <si>
    <t>SO 101.4 - VĚTEV 4</t>
  </si>
  <si>
    <t>1108182111</t>
  </si>
  <si>
    <t>113107163</t>
  </si>
  <si>
    <t>Odstranění podkladu z kameniva drceného tl přes 200 do 300 mm strojně pl přes 50 do 200 m2</t>
  </si>
  <si>
    <t>421180588</t>
  </si>
  <si>
    <t>"stávající cesta tl. 0,25m"164,0</t>
  </si>
  <si>
    <t>-1427682758</t>
  </si>
  <si>
    <t>"dle tabulky kubatur"132,04</t>
  </si>
  <si>
    <t xml:space="preserve">"sanace podloží" </t>
  </si>
  <si>
    <t>"314,0+424,0+(71,5+183,0+64,0+177,0)*0,18"</t>
  </si>
  <si>
    <t>827,2*0,30</t>
  </si>
  <si>
    <t>-1847075141</t>
  </si>
  <si>
    <t>"dle sejmutí"127,0</t>
  </si>
  <si>
    <t>2021412236</t>
  </si>
  <si>
    <t>"na skládku do 14 km-např. do Chvaletic"127,0*8</t>
  </si>
  <si>
    <t>-267249889</t>
  </si>
  <si>
    <t>"dle odkopávek"380,2</t>
  </si>
  <si>
    <t>-757184463</t>
  </si>
  <si>
    <t>"na skládku do 14 km"380,2*4</t>
  </si>
  <si>
    <t>-262907619</t>
  </si>
  <si>
    <t>1163970858</t>
  </si>
  <si>
    <t>380,2*1,9</t>
  </si>
  <si>
    <t>-2034071651</t>
  </si>
  <si>
    <t>380,2</t>
  </si>
  <si>
    <t>-134379622</t>
  </si>
  <si>
    <t>"vlevo"(71,5+183,0)*0,7</t>
  </si>
  <si>
    <t>"vpravo"(64,0+177,0)*0,7</t>
  </si>
  <si>
    <t>-1400918601</t>
  </si>
  <si>
    <t>346,85*0,1*1,9</t>
  </si>
  <si>
    <t>297952605</t>
  </si>
  <si>
    <t>"dle zeleně"346,85</t>
  </si>
  <si>
    <t>1817066448</t>
  </si>
  <si>
    <t>-1426715515</t>
  </si>
  <si>
    <t>0,034605*300*1,05</t>
  </si>
  <si>
    <t>332128867</t>
  </si>
  <si>
    <t>"dle sanace-pojížděná cesta š.3,50m"314,0+(71,5+64,0)*0,18</t>
  </si>
  <si>
    <t>"parková cesta š.2,20m"424,0+(183,0+177,0)*0,18</t>
  </si>
  <si>
    <t>1267776402</t>
  </si>
  <si>
    <t>"sanace"827,19*0,3*2</t>
  </si>
  <si>
    <t>Sondy pro ověření polohy inženýrských sítí</t>
  </si>
  <si>
    <t>-1498762075</t>
  </si>
  <si>
    <t>587721016</t>
  </si>
  <si>
    <t>"dle sanace pojížděná cesta"338,40</t>
  </si>
  <si>
    <t>"dle sanace cesta š.2,2m"488,8</t>
  </si>
  <si>
    <t>-133951216</t>
  </si>
  <si>
    <t>"pojížděná cesta-plocha ze situace"314,0</t>
  </si>
  <si>
    <t>596211113</t>
  </si>
  <si>
    <t>Kladení zámkové dlažby komunikací pro pěší ručně tl 60 mm skupiny A pl přes 300 m2</t>
  </si>
  <si>
    <t>-1410339438</t>
  </si>
  <si>
    <t>"parková cesta š.2,20m"424,0</t>
  </si>
  <si>
    <t>107561619</t>
  </si>
  <si>
    <t>424,0*1,05</t>
  </si>
  <si>
    <t>596211213</t>
  </si>
  <si>
    <t>Kladení zámkové dlažby komunikací pro pěší ručně tl 80 mm skupiny A pl přes 300 m2</t>
  </si>
  <si>
    <t>1684355903</t>
  </si>
  <si>
    <t>"pojížděná cesta š. 3,50m"314,0</t>
  </si>
  <si>
    <t>59245004</t>
  </si>
  <si>
    <t>dlažba tvar čtverec betonová 200x200x80mm barevná</t>
  </si>
  <si>
    <t>-1738745081</t>
  </si>
  <si>
    <t>"umělá vodící linie"16,4*0,4*1,05</t>
  </si>
  <si>
    <t>291322787</t>
  </si>
  <si>
    <t>5,2*1,05</t>
  </si>
  <si>
    <t>dlažba tvar obdélník betonová 200x100x80mm přírodní s rovnými hranami</t>
  </si>
  <si>
    <t>1582935946</t>
  </si>
  <si>
    <t>314,0-(41,0+5,2+6,6)</t>
  </si>
  <si>
    <t>261,2*1,05</t>
  </si>
  <si>
    <t>-484494385</t>
  </si>
  <si>
    <t>"upřesní se během stavby-odhad"9,0</t>
  </si>
  <si>
    <t>-1566957105</t>
  </si>
  <si>
    <t>"chránička plynu"9,0*1,05</t>
  </si>
  <si>
    <t>59245279</t>
  </si>
  <si>
    <t>dlažba zámková tvaru I 200x165x100mm barevná s rovnými hranami</t>
  </si>
  <si>
    <t>-1760136611</t>
  </si>
  <si>
    <t>"přejezd cesty"41,0*1,05</t>
  </si>
  <si>
    <t>2063278398</t>
  </si>
  <si>
    <t>"na ZÚ u přejezdu cesty"12,5+15,0</t>
  </si>
  <si>
    <t>28672195</t>
  </si>
  <si>
    <t>27,5*1,05</t>
  </si>
  <si>
    <t>1450522628</t>
  </si>
  <si>
    <t>"vlevo"71,50+183,0</t>
  </si>
  <si>
    <t>"vpravo"64,0+177,0</t>
  </si>
  <si>
    <t>"u přejezdu"5,0+2,0</t>
  </si>
  <si>
    <t>2037594053</t>
  </si>
  <si>
    <t>502,5*1,05</t>
  </si>
  <si>
    <t>-256161958</t>
  </si>
  <si>
    <t>"silniční obruba"0,35*0,05*27,0</t>
  </si>
  <si>
    <t>"záhonová obruba"0,30*0,05*502,5</t>
  </si>
  <si>
    <t>384081131</t>
  </si>
  <si>
    <t>"kamenivo"72,16</t>
  </si>
  <si>
    <t>166622300</t>
  </si>
  <si>
    <t>"na skládku do 14 km"72,16*13</t>
  </si>
  <si>
    <t>-801517536</t>
  </si>
  <si>
    <t>-1757568941</t>
  </si>
  <si>
    <t>-1106565939</t>
  </si>
  <si>
    <t>SO 101.5 - VĚTEV 5</t>
  </si>
  <si>
    <t>1217543723</t>
  </si>
  <si>
    <t>232,0</t>
  </si>
  <si>
    <t>495827875</t>
  </si>
  <si>
    <t>"dle tabulky kubatur"51,33</t>
  </si>
  <si>
    <t>"sanace"(5,0+53,5+5,0+58,6)*0,18+232,0</t>
  </si>
  <si>
    <t>254,0*0,3+51,33</t>
  </si>
  <si>
    <t>528435771</t>
  </si>
  <si>
    <t>-235366271</t>
  </si>
  <si>
    <t>"na skládku do 14 km-např. Chvaletice"232,0*8,0</t>
  </si>
  <si>
    <t>1447934907</t>
  </si>
  <si>
    <t>127,53</t>
  </si>
  <si>
    <t>-1598673265</t>
  </si>
  <si>
    <t>"na skládku do 14 km"127,53*4</t>
  </si>
  <si>
    <t>-952475532</t>
  </si>
  <si>
    <t>-1088842381</t>
  </si>
  <si>
    <t>127,53*1,9</t>
  </si>
  <si>
    <t>336445857</t>
  </si>
  <si>
    <t>-923867469</t>
  </si>
  <si>
    <t>"vlevo"53,5*1,1</t>
  </si>
  <si>
    <t>"vpravo"58,6*1,1</t>
  </si>
  <si>
    <t>-867838993</t>
  </si>
  <si>
    <t>123,31*0,1*1,9</t>
  </si>
  <si>
    <t>-1659606803</t>
  </si>
  <si>
    <t>"dle zeleně"123,31</t>
  </si>
  <si>
    <t>564869933</t>
  </si>
  <si>
    <t>-130771504</t>
  </si>
  <si>
    <t>0,012331*300*1,05</t>
  </si>
  <si>
    <t>601331396</t>
  </si>
  <si>
    <t>"dle sanace"232,0+22,0</t>
  </si>
  <si>
    <t>-2083605491</t>
  </si>
  <si>
    <t>123,31*0,05*2</t>
  </si>
  <si>
    <t>1844025368</t>
  </si>
  <si>
    <t>254,0*0,3*2</t>
  </si>
  <si>
    <t>-786983101</t>
  </si>
  <si>
    <t>1332410822</t>
  </si>
  <si>
    <t>"vzdálenost dovozo cca 10 km"12,33*9</t>
  </si>
  <si>
    <t>-462858333</t>
  </si>
  <si>
    <t>"dle úpravy pláně"254,0</t>
  </si>
  <si>
    <t>-1837092937</t>
  </si>
  <si>
    <t>"plocha mezi obrubami"232,0</t>
  </si>
  <si>
    <t>596211212</t>
  </si>
  <si>
    <t>Kladení zámkové dlažby komunikací pro pěší ručně tl 80 mm skupiny A pl přes 100 do 300 m2</t>
  </si>
  <si>
    <t>-800351684</t>
  </si>
  <si>
    <t>-1600185610</t>
  </si>
  <si>
    <t>"u ul. Sportovní"1,5*1,05</t>
  </si>
  <si>
    <t>781132252</t>
  </si>
  <si>
    <t>"přejezd přes cestu"31,5*1,05</t>
  </si>
  <si>
    <t>-197512793</t>
  </si>
  <si>
    <t>232,0-(1,5+31,5)</t>
  </si>
  <si>
    <t>199,00*1,05</t>
  </si>
  <si>
    <t>-59738812</t>
  </si>
  <si>
    <t>10,0+10,0</t>
  </si>
  <si>
    <t>2043818752</t>
  </si>
  <si>
    <t>20,0*1,05</t>
  </si>
  <si>
    <t>-275421107</t>
  </si>
  <si>
    <t>"vlevo"16,5+27,5</t>
  </si>
  <si>
    <t>"vpravo"16,5+32,5</t>
  </si>
  <si>
    <t>"u přejezdu ve vozovce"2*3,5</t>
  </si>
  <si>
    <t>910866383</t>
  </si>
  <si>
    <t>100,0*1,05</t>
  </si>
  <si>
    <t>-497665872</t>
  </si>
  <si>
    <t>"silniční obruba"0,35*0,05*20,0</t>
  </si>
  <si>
    <t>"záhonová obruba"0,30*0,05*100,0</t>
  </si>
  <si>
    <t>1679246280</t>
  </si>
  <si>
    <t>SO 101.6 - VĚTEV 6</t>
  </si>
  <si>
    <t>89940047</t>
  </si>
  <si>
    <t>"dle tabulek kubatur" 17,6</t>
  </si>
  <si>
    <t>"sanace 185,0+0,18*(74,8+89,5)=214,57"</t>
  </si>
  <si>
    <t>214,57*0,3</t>
  </si>
  <si>
    <t>132251101</t>
  </si>
  <si>
    <t>Hloubení rýh nezapažených š do 800 mm v hornině třídy těžitelnosti I skupiny 3 objem do 20 m3 strojně</t>
  </si>
  <si>
    <t>708577752</t>
  </si>
  <si>
    <t>"záhonová obruba vlevo" 74,8*0,3*0,3</t>
  </si>
  <si>
    <t>-1096113671</t>
  </si>
  <si>
    <t>"odkopávky" 81,97</t>
  </si>
  <si>
    <t>"rýhy" 6,73</t>
  </si>
  <si>
    <t>-1606368924</t>
  </si>
  <si>
    <t>"na skládku do cca 14 km-např. Chvaletice"88,7*4</t>
  </si>
  <si>
    <t>189033533</t>
  </si>
  <si>
    <t>88,7</t>
  </si>
  <si>
    <t>2143960113</t>
  </si>
  <si>
    <t>88,7*1,9</t>
  </si>
  <si>
    <t>229581387</t>
  </si>
  <si>
    <t>1010692763</t>
  </si>
  <si>
    <t>"odhad vlevo"75,0*0,7</t>
  </si>
  <si>
    <t>"vpravo"89,5*0,7</t>
  </si>
  <si>
    <t>-729550434</t>
  </si>
  <si>
    <t>115,15*0,1*1,9</t>
  </si>
  <si>
    <t>-1609139934</t>
  </si>
  <si>
    <t>115,15</t>
  </si>
  <si>
    <t>-1093842101</t>
  </si>
  <si>
    <t>0,011515*300*1,05</t>
  </si>
  <si>
    <t>-708526117</t>
  </si>
  <si>
    <t>2145209964</t>
  </si>
  <si>
    <t>"dle sanace"185,0+(74,8+89,5)*0,18</t>
  </si>
  <si>
    <t>-1687585301</t>
  </si>
  <si>
    <t>1561321973</t>
  </si>
  <si>
    <t>185,0-164,3*0,1</t>
  </si>
  <si>
    <t>2064017767</t>
  </si>
  <si>
    <t>349,3*0,3*2</t>
  </si>
  <si>
    <t>2071956630</t>
  </si>
  <si>
    <t>185,0*0,05*2</t>
  </si>
  <si>
    <t>1065089816</t>
  </si>
  <si>
    <t>1061902979</t>
  </si>
  <si>
    <t>185,0*0,04*2</t>
  </si>
  <si>
    <t>652798134</t>
  </si>
  <si>
    <t>"varovný pás"2,0</t>
  </si>
  <si>
    <t>-246205501</t>
  </si>
  <si>
    <t>2,0*1,05</t>
  </si>
  <si>
    <t>-134726775</t>
  </si>
  <si>
    <t>"upřesní se během stavby-odhad"14,0</t>
  </si>
  <si>
    <t>-125440936</t>
  </si>
  <si>
    <t>"chránička plynu"14,0*1,05</t>
  </si>
  <si>
    <t>-548882347</t>
  </si>
  <si>
    <t>"vlevo+vpravo"74,8+89,5+4,5</t>
  </si>
  <si>
    <t>1879002124</t>
  </si>
  <si>
    <t>168,8*1,05</t>
  </si>
  <si>
    <t>719120259</t>
  </si>
  <si>
    <t>168,8*0,05*0,3</t>
  </si>
  <si>
    <t>1088238618</t>
  </si>
  <si>
    <t>SO 101.7 - VĚTEV 7</t>
  </si>
  <si>
    <t>122251102</t>
  </si>
  <si>
    <t>Odkopávky a prokopávky nezapažené v hornině třídy těžitelnosti I skupiny 3 objem do 50 m3 strojně</t>
  </si>
  <si>
    <t>1149175733</t>
  </si>
  <si>
    <t>"odkopávky cesta-odhad"1,06*2,2+1,6*2,2</t>
  </si>
  <si>
    <t>"sanace 98,0+(37,0+35,0+17,5)*0,18=114,10"</t>
  </si>
  <si>
    <t>114,1*0,3</t>
  </si>
  <si>
    <t>668431011</t>
  </si>
  <si>
    <t>"odkopávky"40,08</t>
  </si>
  <si>
    <t>"je třeba"-2,16</t>
  </si>
  <si>
    <t>1359505299</t>
  </si>
  <si>
    <t>"skládka do 14m-např. Chvaletice"40,08*4</t>
  </si>
  <si>
    <t>-1133765050</t>
  </si>
  <si>
    <t>40,08</t>
  </si>
  <si>
    <t>203672861</t>
  </si>
  <si>
    <t>0,98*2,2</t>
  </si>
  <si>
    <t>-2010956878</t>
  </si>
  <si>
    <t>37,92*1,9</t>
  </si>
  <si>
    <t>925245770</t>
  </si>
  <si>
    <t>37,92</t>
  </si>
  <si>
    <t>782318589</t>
  </si>
  <si>
    <t>"vlevo"37,0*0,7</t>
  </si>
  <si>
    <t>"vpravo"34,5*0,7</t>
  </si>
  <si>
    <t>"ostrůvek"13,7</t>
  </si>
  <si>
    <t>-1444259449</t>
  </si>
  <si>
    <t>63,75*0,1*1,9</t>
  </si>
  <si>
    <t>2120055334</t>
  </si>
  <si>
    <t>63,75</t>
  </si>
  <si>
    <t>1175600437</t>
  </si>
  <si>
    <t>196851625</t>
  </si>
  <si>
    <t>0,006375*300*1,05</t>
  </si>
  <si>
    <t>1597822393</t>
  </si>
  <si>
    <t>"dle sanace"98,0+16,1</t>
  </si>
  <si>
    <t>564851011</t>
  </si>
  <si>
    <t>Podklad ze štěrkodrtě ŠD plochy do 100 m2 tl 150 mm</t>
  </si>
  <si>
    <t>794864033</t>
  </si>
  <si>
    <t>98,0-(37,0+35,0+17,50)*0,1</t>
  </si>
  <si>
    <t>-1150322422</t>
  </si>
  <si>
    <t>"sanace"114,10*0,3*2,0</t>
  </si>
  <si>
    <t>-243645026</t>
  </si>
  <si>
    <t>98,0*0,05*2,0</t>
  </si>
  <si>
    <t>-1444071320</t>
  </si>
  <si>
    <t>947884235</t>
  </si>
  <si>
    <t>98,0*0,04*2,0</t>
  </si>
  <si>
    <t>-1214168179</t>
  </si>
  <si>
    <t>37,0+35,0+17,5</t>
  </si>
  <si>
    <t>-1097424547</t>
  </si>
  <si>
    <t>89,5*1,05</t>
  </si>
  <si>
    <t>-1732410569</t>
  </si>
  <si>
    <t>"záhonová obruba"89,5*0,3*0,05</t>
  </si>
  <si>
    <t>1541370288</t>
  </si>
  <si>
    <t>SO 101.8_9 - VĚTEV 8,9</t>
  </si>
  <si>
    <t>1809005243</t>
  </si>
  <si>
    <t>"Větev 9 dle sanace"25,08</t>
  </si>
  <si>
    <t>113106123</t>
  </si>
  <si>
    <t>Rozebrání dlažeb ze zámkových dlaždic komunikací pro pěší ručně</t>
  </si>
  <si>
    <t>1346204801</t>
  </si>
  <si>
    <t>18,6</t>
  </si>
  <si>
    <t>-575418287</t>
  </si>
  <si>
    <t>"chodník na ZÚ"18,6</t>
  </si>
  <si>
    <t>113204111</t>
  </si>
  <si>
    <t>Vytrhání obrub záhonových</t>
  </si>
  <si>
    <t>1809670338</t>
  </si>
  <si>
    <t>"na začátku úpravy"15,6+9,0</t>
  </si>
  <si>
    <t>-1760840403</t>
  </si>
  <si>
    <t>"Větev 8"</t>
  </si>
  <si>
    <t>"dle tabulky kubatur"51,46</t>
  </si>
  <si>
    <t xml:space="preserve">"sanace  287,03+0,18*(188,0+192,0)=355,43"</t>
  </si>
  <si>
    <t>355,43*0,3</t>
  </si>
  <si>
    <t>"Větev 9"</t>
  </si>
  <si>
    <t>"dle tabulky kubatur"5,94</t>
  </si>
  <si>
    <t xml:space="preserve">"sanace  20,2+0,18*(13,0+14,1)=25,08"</t>
  </si>
  <si>
    <t>25,08*0,3</t>
  </si>
  <si>
    <t>132251102</t>
  </si>
  <si>
    <t>Hloubení rýh nezapažených š do 800 mm v hornině třídy těžitelnosti I skupiny 3 objem do 50 m3 strojně</t>
  </si>
  <si>
    <t>-86286645</t>
  </si>
  <si>
    <t>"obruba záhonová Větev 8 vlevo"187,27*0,3*0,4</t>
  </si>
  <si>
    <t>"Větev 9 vpravo"14,0*0,3*0,4</t>
  </si>
  <si>
    <t>-132751575</t>
  </si>
  <si>
    <t>"odkopávky"171,55</t>
  </si>
  <si>
    <t>"rýhy"24,15</t>
  </si>
  <si>
    <t>-149098450</t>
  </si>
  <si>
    <t>"na skládku do 14 km-např. Chvaletice"195,7*4</t>
  </si>
  <si>
    <t>863869394</t>
  </si>
  <si>
    <t>-498016026</t>
  </si>
  <si>
    <t>195,7*1,9</t>
  </si>
  <si>
    <t>-1947059418</t>
  </si>
  <si>
    <t>28976693</t>
  </si>
  <si>
    <t>"odhad zeleň"</t>
  </si>
  <si>
    <t>"vlevo"188,0*0,6</t>
  </si>
  <si>
    <t>"vpravo"192,0*0,6</t>
  </si>
  <si>
    <t>"vlevo"13,0*0,5</t>
  </si>
  <si>
    <t>"vpravo"14,0*0,5</t>
  </si>
  <si>
    <t>-924566122</t>
  </si>
  <si>
    <t>241,5*0,1*1,9</t>
  </si>
  <si>
    <t>-1314862904</t>
  </si>
  <si>
    <t>498739687</t>
  </si>
  <si>
    <t>0,02415*300*1,05</t>
  </si>
  <si>
    <t>1405453956</t>
  </si>
  <si>
    <t>241,5</t>
  </si>
  <si>
    <t>-2064025769</t>
  </si>
  <si>
    <t xml:space="preserve">"dle sanace větev 8  9"355,43+25,08</t>
  </si>
  <si>
    <t>-1521479958</t>
  </si>
  <si>
    <t>287,0+20,20-(380,0*0,1+27,0*0,1)</t>
  </si>
  <si>
    <t>-1630522646</t>
  </si>
  <si>
    <t>(355,43+25,08)*0,3*2</t>
  </si>
  <si>
    <t>1893784554</t>
  </si>
  <si>
    <t>(287,0+20,20)*0,05*2</t>
  </si>
  <si>
    <t>1015811455</t>
  </si>
  <si>
    <t>307938230</t>
  </si>
  <si>
    <t>307,2*0,04*2</t>
  </si>
  <si>
    <t>576423897</t>
  </si>
  <si>
    <t>"varovný pás"1,0</t>
  </si>
  <si>
    <t>-483510789</t>
  </si>
  <si>
    <t>1,0*1,05</t>
  </si>
  <si>
    <t>588201497</t>
  </si>
  <si>
    <t>"Větev 8 -vlevo+vpravo"188,0+192,0</t>
  </si>
  <si>
    <t>"Větev 9- vlevo+vpravo"13,0+14,1</t>
  </si>
  <si>
    <t>"na ZÚ varovný pás"2,0</t>
  </si>
  <si>
    <t>87089842</t>
  </si>
  <si>
    <t>409,10*1,05</t>
  </si>
  <si>
    <t>1407876670</t>
  </si>
  <si>
    <t>409,1*0,05*0,3</t>
  </si>
  <si>
    <t>68787390</t>
  </si>
  <si>
    <t>"kamenivo"5,39</t>
  </si>
  <si>
    <t>-2013829227</t>
  </si>
  <si>
    <t>"na skládku do 14 km"5,39*13</t>
  </si>
  <si>
    <t>997211521</t>
  </si>
  <si>
    <t>Vodorovná doprava vybouraných hmot po suchu na vzdálenost do 1 km</t>
  </si>
  <si>
    <t>1967889516</t>
  </si>
  <si>
    <t>"zámková dlažba"4,84</t>
  </si>
  <si>
    <t>"záhonová obruba"0,94</t>
  </si>
  <si>
    <t>997211529</t>
  </si>
  <si>
    <t>-535151713</t>
  </si>
  <si>
    <t>"na skládku města do 5 km"5,78*4</t>
  </si>
  <si>
    <t>-2050876023</t>
  </si>
  <si>
    <t>5,39</t>
  </si>
  <si>
    <t>997211612</t>
  </si>
  <si>
    <t>214590594</t>
  </si>
  <si>
    <t>4,84+0,98</t>
  </si>
  <si>
    <t>997221861</t>
  </si>
  <si>
    <t>Poplatek za uložení na recyklační skládce (skládkovné) stavebního odpadu z prostého betonu pod kódem 17 01 01</t>
  </si>
  <si>
    <t>196325303</t>
  </si>
  <si>
    <t>"zám.dlažba+obruby"4,84+0,98</t>
  </si>
  <si>
    <t>1296574447</t>
  </si>
  <si>
    <t>1388141070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</si>
</sst>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8" fillId="0" borderId="19" xfId="0" applyFont="1" applyBorder="1" applyAlignment="1"/>
    <xf numFmtId="0" fontId="8" fillId="0" borderId="20" xfId="0" applyFont="1" applyBorder="1" applyAlignment="1"/>
    <xf numFmtId="166" fontId="8" fillId="0" borderId="20" xfId="0" applyNumberFormat="1" applyFont="1" applyBorder="1" applyAlignment="1"/>
    <xf numFmtId="166" fontId="8" fillId="0" borderId="21" xfId="0" applyNumberFormat="1" applyFont="1" applyBorder="1" applyAlignment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25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26</v>
      </c>
      <c r="AK17" s="32" t="s">
        <v>27</v>
      </c>
      <c r="AN17" s="27" t="s">
        <v>1</v>
      </c>
      <c r="AR17" s="22"/>
      <c r="BE17" s="31"/>
      <c r="BS17" s="19" t="s">
        <v>31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32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33</v>
      </c>
      <c r="AK20" s="32" t="s">
        <v>27</v>
      </c>
      <c r="AN20" s="27" t="s">
        <v>1</v>
      </c>
      <c r="AR20" s="22"/>
      <c r="BE20" s="31"/>
      <c r="BS20" s="19" t="s">
        <v>31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34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39</v>
      </c>
      <c r="E29" s="3"/>
      <c r="F29" s="32" t="s">
        <v>40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41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42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43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44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48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49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50</v>
      </c>
      <c r="AI60" s="41"/>
      <c r="AJ60" s="41"/>
      <c r="AK60" s="41"/>
      <c r="AL60" s="41"/>
      <c r="AM60" s="58" t="s">
        <v>51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52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53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50</v>
      </c>
      <c r="AI75" s="41"/>
      <c r="AJ75" s="41"/>
      <c r="AK75" s="41"/>
      <c r="AL75" s="41"/>
      <c r="AM75" s="58" t="s">
        <v>51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23-42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MĚSTSKÝ PARK PŘELOUČ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Přelouč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6. 11. 2023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0" t="str">
        <f>IF(E17="","",E17)</f>
        <v xml:space="preserve"> </v>
      </c>
      <c r="AN89" s="4"/>
      <c r="AO89" s="4"/>
      <c r="AP89" s="4"/>
      <c r="AQ89" s="38"/>
      <c r="AR89" s="39"/>
      <c r="AS89" s="71" t="s">
        <v>55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32</v>
      </c>
      <c r="AJ90" s="38"/>
      <c r="AK90" s="38"/>
      <c r="AL90" s="38"/>
      <c r="AM90" s="70" t="str">
        <f>IF(E20="","",E20)</f>
        <v>Sýkorová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56</v>
      </c>
      <c r="D92" s="80"/>
      <c r="E92" s="80"/>
      <c r="F92" s="80"/>
      <c r="G92" s="80"/>
      <c r="H92" s="81"/>
      <c r="I92" s="82" t="s">
        <v>57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58</v>
      </c>
      <c r="AH92" s="80"/>
      <c r="AI92" s="80"/>
      <c r="AJ92" s="80"/>
      <c r="AK92" s="80"/>
      <c r="AL92" s="80"/>
      <c r="AM92" s="80"/>
      <c r="AN92" s="82" t="s">
        <v>59</v>
      </c>
      <c r="AO92" s="80"/>
      <c r="AP92" s="84"/>
      <c r="AQ92" s="85" t="s">
        <v>60</v>
      </c>
      <c r="AR92" s="39"/>
      <c r="AS92" s="86" t="s">
        <v>61</v>
      </c>
      <c r="AT92" s="87" t="s">
        <v>62</v>
      </c>
      <c r="AU92" s="87" t="s">
        <v>63</v>
      </c>
      <c r="AV92" s="87" t="s">
        <v>64</v>
      </c>
      <c r="AW92" s="87" t="s">
        <v>65</v>
      </c>
      <c r="AX92" s="87" t="s">
        <v>66</v>
      </c>
      <c r="AY92" s="87" t="s">
        <v>67</v>
      </c>
      <c r="AZ92" s="87" t="s">
        <v>68</v>
      </c>
      <c r="BA92" s="87" t="s">
        <v>69</v>
      </c>
      <c r="BB92" s="87" t="s">
        <v>70</v>
      </c>
      <c r="BC92" s="87" t="s">
        <v>71</v>
      </c>
      <c r="BD92" s="88" t="s">
        <v>72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73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ROUND(SUM(AG95:AG103),2)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ROUND(SUM(AS95:AS103),2)</f>
        <v>0</v>
      </c>
      <c r="AT94" s="99">
        <f>ROUND(SUM(AV94:AW94),2)</f>
        <v>0</v>
      </c>
      <c r="AU94" s="100">
        <f>ROUND(SUM(AU95:AU103),5)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ROUND(SUM(AZ95:AZ103),2)</f>
        <v>0</v>
      </c>
      <c r="BA94" s="99">
        <f>ROUND(SUM(BA95:BA103),2)</f>
        <v>0</v>
      </c>
      <c r="BB94" s="99">
        <f>ROUND(SUM(BB95:BB103),2)</f>
        <v>0</v>
      </c>
      <c r="BC94" s="99">
        <f>ROUND(SUM(BC95:BC103),2)</f>
        <v>0</v>
      </c>
      <c r="BD94" s="101">
        <f>ROUND(SUM(BD95:BD103),2)</f>
        <v>0</v>
      </c>
      <c r="BE94" s="6"/>
      <c r="BS94" s="102" t="s">
        <v>74</v>
      </c>
      <c r="BT94" s="102" t="s">
        <v>75</v>
      </c>
      <c r="BU94" s="103" t="s">
        <v>76</v>
      </c>
      <c r="BV94" s="102" t="s">
        <v>77</v>
      </c>
      <c r="BW94" s="102" t="s">
        <v>4</v>
      </c>
      <c r="BX94" s="102" t="s">
        <v>78</v>
      </c>
      <c r="CL94" s="102" t="s">
        <v>1</v>
      </c>
    </row>
    <row r="95" s="7" customFormat="1" ht="16.5" customHeight="1">
      <c r="A95" s="104" t="s">
        <v>79</v>
      </c>
      <c r="B95" s="105"/>
      <c r="C95" s="106"/>
      <c r="D95" s="107" t="s">
        <v>80</v>
      </c>
      <c r="E95" s="107"/>
      <c r="F95" s="107"/>
      <c r="G95" s="107"/>
      <c r="H95" s="107"/>
      <c r="I95" s="108"/>
      <c r="J95" s="107" t="s">
        <v>81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'SO 001 - VEDLEJŠÍ A OSTAT...'!J30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82</v>
      </c>
      <c r="AR95" s="105"/>
      <c r="AS95" s="111">
        <v>0</v>
      </c>
      <c r="AT95" s="112">
        <f>ROUND(SUM(AV95:AW95),2)</f>
        <v>0</v>
      </c>
      <c r="AU95" s="113">
        <f>'SO 001 - VEDLEJŠÍ A OSTAT...'!P121</f>
        <v>0</v>
      </c>
      <c r="AV95" s="112">
        <f>'SO 001 - VEDLEJŠÍ A OSTAT...'!J33</f>
        <v>0</v>
      </c>
      <c r="AW95" s="112">
        <f>'SO 001 - VEDLEJŠÍ A OSTAT...'!J34</f>
        <v>0</v>
      </c>
      <c r="AX95" s="112">
        <f>'SO 001 - VEDLEJŠÍ A OSTAT...'!J35</f>
        <v>0</v>
      </c>
      <c r="AY95" s="112">
        <f>'SO 001 - VEDLEJŠÍ A OSTAT...'!J36</f>
        <v>0</v>
      </c>
      <c r="AZ95" s="112">
        <f>'SO 001 - VEDLEJŠÍ A OSTAT...'!F33</f>
        <v>0</v>
      </c>
      <c r="BA95" s="112">
        <f>'SO 001 - VEDLEJŠÍ A OSTAT...'!F34</f>
        <v>0</v>
      </c>
      <c r="BB95" s="112">
        <f>'SO 001 - VEDLEJŠÍ A OSTAT...'!F35</f>
        <v>0</v>
      </c>
      <c r="BC95" s="112">
        <f>'SO 001 - VEDLEJŠÍ A OSTAT...'!F36</f>
        <v>0</v>
      </c>
      <c r="BD95" s="114">
        <f>'SO 001 - VEDLEJŠÍ A OSTAT...'!F37</f>
        <v>0</v>
      </c>
      <c r="BE95" s="7"/>
      <c r="BT95" s="115" t="s">
        <v>83</v>
      </c>
      <c r="BV95" s="115" t="s">
        <v>77</v>
      </c>
      <c r="BW95" s="115" t="s">
        <v>84</v>
      </c>
      <c r="BX95" s="115" t="s">
        <v>4</v>
      </c>
      <c r="CL95" s="115" t="s">
        <v>1</v>
      </c>
      <c r="CM95" s="115" t="s">
        <v>85</v>
      </c>
    </row>
    <row r="96" s="7" customFormat="1" ht="24.75" customHeight="1">
      <c r="A96" s="104" t="s">
        <v>79</v>
      </c>
      <c r="B96" s="105"/>
      <c r="C96" s="106"/>
      <c r="D96" s="107" t="s">
        <v>86</v>
      </c>
      <c r="E96" s="107"/>
      <c r="F96" s="107"/>
      <c r="G96" s="107"/>
      <c r="H96" s="107"/>
      <c r="I96" s="108"/>
      <c r="J96" s="107" t="s">
        <v>87</v>
      </c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9">
        <f>'SO 101.1 - VĚTEV 1'!J30</f>
        <v>0</v>
      </c>
      <c r="AH96" s="108"/>
      <c r="AI96" s="108"/>
      <c r="AJ96" s="108"/>
      <c r="AK96" s="108"/>
      <c r="AL96" s="108"/>
      <c r="AM96" s="108"/>
      <c r="AN96" s="109">
        <f>SUM(AG96,AT96)</f>
        <v>0</v>
      </c>
      <c r="AO96" s="108"/>
      <c r="AP96" s="108"/>
      <c r="AQ96" s="110" t="s">
        <v>82</v>
      </c>
      <c r="AR96" s="105"/>
      <c r="AS96" s="111">
        <v>0</v>
      </c>
      <c r="AT96" s="112">
        <f>ROUND(SUM(AV96:AW96),2)</f>
        <v>0</v>
      </c>
      <c r="AU96" s="113">
        <f>'SO 101.1 - VĚTEV 1'!P123</f>
        <v>0</v>
      </c>
      <c r="AV96" s="112">
        <f>'SO 101.1 - VĚTEV 1'!J33</f>
        <v>0</v>
      </c>
      <c r="AW96" s="112">
        <f>'SO 101.1 - VĚTEV 1'!J34</f>
        <v>0</v>
      </c>
      <c r="AX96" s="112">
        <f>'SO 101.1 - VĚTEV 1'!J35</f>
        <v>0</v>
      </c>
      <c r="AY96" s="112">
        <f>'SO 101.1 - VĚTEV 1'!J36</f>
        <v>0</v>
      </c>
      <c r="AZ96" s="112">
        <f>'SO 101.1 - VĚTEV 1'!F33</f>
        <v>0</v>
      </c>
      <c r="BA96" s="112">
        <f>'SO 101.1 - VĚTEV 1'!F34</f>
        <v>0</v>
      </c>
      <c r="BB96" s="112">
        <f>'SO 101.1 - VĚTEV 1'!F35</f>
        <v>0</v>
      </c>
      <c r="BC96" s="112">
        <f>'SO 101.1 - VĚTEV 1'!F36</f>
        <v>0</v>
      </c>
      <c r="BD96" s="114">
        <f>'SO 101.1 - VĚTEV 1'!F37</f>
        <v>0</v>
      </c>
      <c r="BE96" s="7"/>
      <c r="BT96" s="115" t="s">
        <v>83</v>
      </c>
      <c r="BV96" s="115" t="s">
        <v>77</v>
      </c>
      <c r="BW96" s="115" t="s">
        <v>88</v>
      </c>
      <c r="BX96" s="115" t="s">
        <v>4</v>
      </c>
      <c r="CL96" s="115" t="s">
        <v>1</v>
      </c>
      <c r="CM96" s="115" t="s">
        <v>85</v>
      </c>
    </row>
    <row r="97" s="7" customFormat="1" ht="24.75" customHeight="1">
      <c r="A97" s="104" t="s">
        <v>79</v>
      </c>
      <c r="B97" s="105"/>
      <c r="C97" s="106"/>
      <c r="D97" s="107" t="s">
        <v>89</v>
      </c>
      <c r="E97" s="107"/>
      <c r="F97" s="107"/>
      <c r="G97" s="107"/>
      <c r="H97" s="107"/>
      <c r="I97" s="108"/>
      <c r="J97" s="107" t="s">
        <v>90</v>
      </c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9">
        <f>'SO 101.2 - VĚTEV 2'!J30</f>
        <v>0</v>
      </c>
      <c r="AH97" s="108"/>
      <c r="AI97" s="108"/>
      <c r="AJ97" s="108"/>
      <c r="AK97" s="108"/>
      <c r="AL97" s="108"/>
      <c r="AM97" s="108"/>
      <c r="AN97" s="109">
        <f>SUM(AG97,AT97)</f>
        <v>0</v>
      </c>
      <c r="AO97" s="108"/>
      <c r="AP97" s="108"/>
      <c r="AQ97" s="110" t="s">
        <v>82</v>
      </c>
      <c r="AR97" s="105"/>
      <c r="AS97" s="111">
        <v>0</v>
      </c>
      <c r="AT97" s="112">
        <f>ROUND(SUM(AV97:AW97),2)</f>
        <v>0</v>
      </c>
      <c r="AU97" s="113">
        <f>'SO 101.2 - VĚTEV 2'!P125</f>
        <v>0</v>
      </c>
      <c r="AV97" s="112">
        <f>'SO 101.2 - VĚTEV 2'!J33</f>
        <v>0</v>
      </c>
      <c r="AW97" s="112">
        <f>'SO 101.2 - VĚTEV 2'!J34</f>
        <v>0</v>
      </c>
      <c r="AX97" s="112">
        <f>'SO 101.2 - VĚTEV 2'!J35</f>
        <v>0</v>
      </c>
      <c r="AY97" s="112">
        <f>'SO 101.2 - VĚTEV 2'!J36</f>
        <v>0</v>
      </c>
      <c r="AZ97" s="112">
        <f>'SO 101.2 - VĚTEV 2'!F33</f>
        <v>0</v>
      </c>
      <c r="BA97" s="112">
        <f>'SO 101.2 - VĚTEV 2'!F34</f>
        <v>0</v>
      </c>
      <c r="BB97" s="112">
        <f>'SO 101.2 - VĚTEV 2'!F35</f>
        <v>0</v>
      </c>
      <c r="BC97" s="112">
        <f>'SO 101.2 - VĚTEV 2'!F36</f>
        <v>0</v>
      </c>
      <c r="BD97" s="114">
        <f>'SO 101.2 - VĚTEV 2'!F37</f>
        <v>0</v>
      </c>
      <c r="BE97" s="7"/>
      <c r="BT97" s="115" t="s">
        <v>83</v>
      </c>
      <c r="BV97" s="115" t="s">
        <v>77</v>
      </c>
      <c r="BW97" s="115" t="s">
        <v>91</v>
      </c>
      <c r="BX97" s="115" t="s">
        <v>4</v>
      </c>
      <c r="CL97" s="115" t="s">
        <v>1</v>
      </c>
      <c r="CM97" s="115" t="s">
        <v>85</v>
      </c>
    </row>
    <row r="98" s="7" customFormat="1" ht="24.75" customHeight="1">
      <c r="A98" s="104" t="s">
        <v>79</v>
      </c>
      <c r="B98" s="105"/>
      <c r="C98" s="106"/>
      <c r="D98" s="107" t="s">
        <v>92</v>
      </c>
      <c r="E98" s="107"/>
      <c r="F98" s="107"/>
      <c r="G98" s="107"/>
      <c r="H98" s="107"/>
      <c r="I98" s="108"/>
      <c r="J98" s="107" t="s">
        <v>93</v>
      </c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9">
        <f>'SO 101.3 - VĚTEV 3'!J30</f>
        <v>0</v>
      </c>
      <c r="AH98" s="108"/>
      <c r="AI98" s="108"/>
      <c r="AJ98" s="108"/>
      <c r="AK98" s="108"/>
      <c r="AL98" s="108"/>
      <c r="AM98" s="108"/>
      <c r="AN98" s="109">
        <f>SUM(AG98,AT98)</f>
        <v>0</v>
      </c>
      <c r="AO98" s="108"/>
      <c r="AP98" s="108"/>
      <c r="AQ98" s="110" t="s">
        <v>82</v>
      </c>
      <c r="AR98" s="105"/>
      <c r="AS98" s="111">
        <v>0</v>
      </c>
      <c r="AT98" s="112">
        <f>ROUND(SUM(AV98:AW98),2)</f>
        <v>0</v>
      </c>
      <c r="AU98" s="113">
        <f>'SO 101.3 - VĚTEV 3'!P122</f>
        <v>0</v>
      </c>
      <c r="AV98" s="112">
        <f>'SO 101.3 - VĚTEV 3'!J33</f>
        <v>0</v>
      </c>
      <c r="AW98" s="112">
        <f>'SO 101.3 - VĚTEV 3'!J34</f>
        <v>0</v>
      </c>
      <c r="AX98" s="112">
        <f>'SO 101.3 - VĚTEV 3'!J35</f>
        <v>0</v>
      </c>
      <c r="AY98" s="112">
        <f>'SO 101.3 - VĚTEV 3'!J36</f>
        <v>0</v>
      </c>
      <c r="AZ98" s="112">
        <f>'SO 101.3 - VĚTEV 3'!F33</f>
        <v>0</v>
      </c>
      <c r="BA98" s="112">
        <f>'SO 101.3 - VĚTEV 3'!F34</f>
        <v>0</v>
      </c>
      <c r="BB98" s="112">
        <f>'SO 101.3 - VĚTEV 3'!F35</f>
        <v>0</v>
      </c>
      <c r="BC98" s="112">
        <f>'SO 101.3 - VĚTEV 3'!F36</f>
        <v>0</v>
      </c>
      <c r="BD98" s="114">
        <f>'SO 101.3 - VĚTEV 3'!F37</f>
        <v>0</v>
      </c>
      <c r="BE98" s="7"/>
      <c r="BT98" s="115" t="s">
        <v>83</v>
      </c>
      <c r="BV98" s="115" t="s">
        <v>77</v>
      </c>
      <c r="BW98" s="115" t="s">
        <v>94</v>
      </c>
      <c r="BX98" s="115" t="s">
        <v>4</v>
      </c>
      <c r="CL98" s="115" t="s">
        <v>1</v>
      </c>
      <c r="CM98" s="115" t="s">
        <v>85</v>
      </c>
    </row>
    <row r="99" s="7" customFormat="1" ht="24.75" customHeight="1">
      <c r="A99" s="104" t="s">
        <v>79</v>
      </c>
      <c r="B99" s="105"/>
      <c r="C99" s="106"/>
      <c r="D99" s="107" t="s">
        <v>95</v>
      </c>
      <c r="E99" s="107"/>
      <c r="F99" s="107"/>
      <c r="G99" s="107"/>
      <c r="H99" s="107"/>
      <c r="I99" s="108"/>
      <c r="J99" s="107" t="s">
        <v>96</v>
      </c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9">
        <f>'SO 101.4 - VĚTEV 4'!J30</f>
        <v>0</v>
      </c>
      <c r="AH99" s="108"/>
      <c r="AI99" s="108"/>
      <c r="AJ99" s="108"/>
      <c r="AK99" s="108"/>
      <c r="AL99" s="108"/>
      <c r="AM99" s="108"/>
      <c r="AN99" s="109">
        <f>SUM(AG99,AT99)</f>
        <v>0</v>
      </c>
      <c r="AO99" s="108"/>
      <c r="AP99" s="108"/>
      <c r="AQ99" s="110" t="s">
        <v>82</v>
      </c>
      <c r="AR99" s="105"/>
      <c r="AS99" s="111">
        <v>0</v>
      </c>
      <c r="AT99" s="112">
        <f>ROUND(SUM(AV99:AW99),2)</f>
        <v>0</v>
      </c>
      <c r="AU99" s="113">
        <f>'SO 101.4 - VĚTEV 4'!P123</f>
        <v>0</v>
      </c>
      <c r="AV99" s="112">
        <f>'SO 101.4 - VĚTEV 4'!J33</f>
        <v>0</v>
      </c>
      <c r="AW99" s="112">
        <f>'SO 101.4 - VĚTEV 4'!J34</f>
        <v>0</v>
      </c>
      <c r="AX99" s="112">
        <f>'SO 101.4 - VĚTEV 4'!J35</f>
        <v>0</v>
      </c>
      <c r="AY99" s="112">
        <f>'SO 101.4 - VĚTEV 4'!J36</f>
        <v>0</v>
      </c>
      <c r="AZ99" s="112">
        <f>'SO 101.4 - VĚTEV 4'!F33</f>
        <v>0</v>
      </c>
      <c r="BA99" s="112">
        <f>'SO 101.4 - VĚTEV 4'!F34</f>
        <v>0</v>
      </c>
      <c r="BB99" s="112">
        <f>'SO 101.4 - VĚTEV 4'!F35</f>
        <v>0</v>
      </c>
      <c r="BC99" s="112">
        <f>'SO 101.4 - VĚTEV 4'!F36</f>
        <v>0</v>
      </c>
      <c r="BD99" s="114">
        <f>'SO 101.4 - VĚTEV 4'!F37</f>
        <v>0</v>
      </c>
      <c r="BE99" s="7"/>
      <c r="BT99" s="115" t="s">
        <v>83</v>
      </c>
      <c r="BV99" s="115" t="s">
        <v>77</v>
      </c>
      <c r="BW99" s="115" t="s">
        <v>97</v>
      </c>
      <c r="BX99" s="115" t="s">
        <v>4</v>
      </c>
      <c r="CL99" s="115" t="s">
        <v>1</v>
      </c>
      <c r="CM99" s="115" t="s">
        <v>85</v>
      </c>
    </row>
    <row r="100" s="7" customFormat="1" ht="24.75" customHeight="1">
      <c r="A100" s="104" t="s">
        <v>79</v>
      </c>
      <c r="B100" s="105"/>
      <c r="C100" s="106"/>
      <c r="D100" s="107" t="s">
        <v>98</v>
      </c>
      <c r="E100" s="107"/>
      <c r="F100" s="107"/>
      <c r="G100" s="107"/>
      <c r="H100" s="107"/>
      <c r="I100" s="108"/>
      <c r="J100" s="107" t="s">
        <v>99</v>
      </c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9">
        <f>'SO 101.5 - VĚTEV 5'!J30</f>
        <v>0</v>
      </c>
      <c r="AH100" s="108"/>
      <c r="AI100" s="108"/>
      <c r="AJ100" s="108"/>
      <c r="AK100" s="108"/>
      <c r="AL100" s="108"/>
      <c r="AM100" s="108"/>
      <c r="AN100" s="109">
        <f>SUM(AG100,AT100)</f>
        <v>0</v>
      </c>
      <c r="AO100" s="108"/>
      <c r="AP100" s="108"/>
      <c r="AQ100" s="110" t="s">
        <v>82</v>
      </c>
      <c r="AR100" s="105"/>
      <c r="AS100" s="111">
        <v>0</v>
      </c>
      <c r="AT100" s="112">
        <f>ROUND(SUM(AV100:AW100),2)</f>
        <v>0</v>
      </c>
      <c r="AU100" s="113">
        <f>'SO 101.5 - VĚTEV 5'!P121</f>
        <v>0</v>
      </c>
      <c r="AV100" s="112">
        <f>'SO 101.5 - VĚTEV 5'!J33</f>
        <v>0</v>
      </c>
      <c r="AW100" s="112">
        <f>'SO 101.5 - VĚTEV 5'!J34</f>
        <v>0</v>
      </c>
      <c r="AX100" s="112">
        <f>'SO 101.5 - VĚTEV 5'!J35</f>
        <v>0</v>
      </c>
      <c r="AY100" s="112">
        <f>'SO 101.5 - VĚTEV 5'!J36</f>
        <v>0</v>
      </c>
      <c r="AZ100" s="112">
        <f>'SO 101.5 - VĚTEV 5'!F33</f>
        <v>0</v>
      </c>
      <c r="BA100" s="112">
        <f>'SO 101.5 - VĚTEV 5'!F34</f>
        <v>0</v>
      </c>
      <c r="BB100" s="112">
        <f>'SO 101.5 - VĚTEV 5'!F35</f>
        <v>0</v>
      </c>
      <c r="BC100" s="112">
        <f>'SO 101.5 - VĚTEV 5'!F36</f>
        <v>0</v>
      </c>
      <c r="BD100" s="114">
        <f>'SO 101.5 - VĚTEV 5'!F37</f>
        <v>0</v>
      </c>
      <c r="BE100" s="7"/>
      <c r="BT100" s="115" t="s">
        <v>83</v>
      </c>
      <c r="BV100" s="115" t="s">
        <v>77</v>
      </c>
      <c r="BW100" s="115" t="s">
        <v>100</v>
      </c>
      <c r="BX100" s="115" t="s">
        <v>4</v>
      </c>
      <c r="CL100" s="115" t="s">
        <v>1</v>
      </c>
      <c r="CM100" s="115" t="s">
        <v>85</v>
      </c>
    </row>
    <row r="101" s="7" customFormat="1" ht="24.75" customHeight="1">
      <c r="A101" s="104" t="s">
        <v>79</v>
      </c>
      <c r="B101" s="105"/>
      <c r="C101" s="106"/>
      <c r="D101" s="107" t="s">
        <v>101</v>
      </c>
      <c r="E101" s="107"/>
      <c r="F101" s="107"/>
      <c r="G101" s="107"/>
      <c r="H101" s="107"/>
      <c r="I101" s="108"/>
      <c r="J101" s="107" t="s">
        <v>102</v>
      </c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9">
        <f>'SO 101.6 - VĚTEV 6'!J30</f>
        <v>0</v>
      </c>
      <c r="AH101" s="108"/>
      <c r="AI101" s="108"/>
      <c r="AJ101" s="108"/>
      <c r="AK101" s="108"/>
      <c r="AL101" s="108"/>
      <c r="AM101" s="108"/>
      <c r="AN101" s="109">
        <f>SUM(AG101,AT101)</f>
        <v>0</v>
      </c>
      <c r="AO101" s="108"/>
      <c r="AP101" s="108"/>
      <c r="AQ101" s="110" t="s">
        <v>82</v>
      </c>
      <c r="AR101" s="105"/>
      <c r="AS101" s="111">
        <v>0</v>
      </c>
      <c r="AT101" s="112">
        <f>ROUND(SUM(AV101:AW101),2)</f>
        <v>0</v>
      </c>
      <c r="AU101" s="113">
        <f>'SO 101.6 - VĚTEV 6'!P122</f>
        <v>0</v>
      </c>
      <c r="AV101" s="112">
        <f>'SO 101.6 - VĚTEV 6'!J33</f>
        <v>0</v>
      </c>
      <c r="AW101" s="112">
        <f>'SO 101.6 - VĚTEV 6'!J34</f>
        <v>0</v>
      </c>
      <c r="AX101" s="112">
        <f>'SO 101.6 - VĚTEV 6'!J35</f>
        <v>0</v>
      </c>
      <c r="AY101" s="112">
        <f>'SO 101.6 - VĚTEV 6'!J36</f>
        <v>0</v>
      </c>
      <c r="AZ101" s="112">
        <f>'SO 101.6 - VĚTEV 6'!F33</f>
        <v>0</v>
      </c>
      <c r="BA101" s="112">
        <f>'SO 101.6 - VĚTEV 6'!F34</f>
        <v>0</v>
      </c>
      <c r="BB101" s="112">
        <f>'SO 101.6 - VĚTEV 6'!F35</f>
        <v>0</v>
      </c>
      <c r="BC101" s="112">
        <f>'SO 101.6 - VĚTEV 6'!F36</f>
        <v>0</v>
      </c>
      <c r="BD101" s="114">
        <f>'SO 101.6 - VĚTEV 6'!F37</f>
        <v>0</v>
      </c>
      <c r="BE101" s="7"/>
      <c r="BT101" s="115" t="s">
        <v>83</v>
      </c>
      <c r="BV101" s="115" t="s">
        <v>77</v>
      </c>
      <c r="BW101" s="115" t="s">
        <v>103</v>
      </c>
      <c r="BX101" s="115" t="s">
        <v>4</v>
      </c>
      <c r="CL101" s="115" t="s">
        <v>1</v>
      </c>
      <c r="CM101" s="115" t="s">
        <v>85</v>
      </c>
    </row>
    <row r="102" s="7" customFormat="1" ht="24.75" customHeight="1">
      <c r="A102" s="104" t="s">
        <v>79</v>
      </c>
      <c r="B102" s="105"/>
      <c r="C102" s="106"/>
      <c r="D102" s="107" t="s">
        <v>104</v>
      </c>
      <c r="E102" s="107"/>
      <c r="F102" s="107"/>
      <c r="G102" s="107"/>
      <c r="H102" s="107"/>
      <c r="I102" s="108"/>
      <c r="J102" s="107" t="s">
        <v>105</v>
      </c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9">
        <f>'SO 101.7 - VĚTEV 7'!J30</f>
        <v>0</v>
      </c>
      <c r="AH102" s="108"/>
      <c r="AI102" s="108"/>
      <c r="AJ102" s="108"/>
      <c r="AK102" s="108"/>
      <c r="AL102" s="108"/>
      <c r="AM102" s="108"/>
      <c r="AN102" s="109">
        <f>SUM(AG102,AT102)</f>
        <v>0</v>
      </c>
      <c r="AO102" s="108"/>
      <c r="AP102" s="108"/>
      <c r="AQ102" s="110" t="s">
        <v>82</v>
      </c>
      <c r="AR102" s="105"/>
      <c r="AS102" s="111">
        <v>0</v>
      </c>
      <c r="AT102" s="112">
        <f>ROUND(SUM(AV102:AW102),2)</f>
        <v>0</v>
      </c>
      <c r="AU102" s="113">
        <f>'SO 101.7 - VĚTEV 7'!P121</f>
        <v>0</v>
      </c>
      <c r="AV102" s="112">
        <f>'SO 101.7 - VĚTEV 7'!J33</f>
        <v>0</v>
      </c>
      <c r="AW102" s="112">
        <f>'SO 101.7 - VĚTEV 7'!J34</f>
        <v>0</v>
      </c>
      <c r="AX102" s="112">
        <f>'SO 101.7 - VĚTEV 7'!J35</f>
        <v>0</v>
      </c>
      <c r="AY102" s="112">
        <f>'SO 101.7 - VĚTEV 7'!J36</f>
        <v>0</v>
      </c>
      <c r="AZ102" s="112">
        <f>'SO 101.7 - VĚTEV 7'!F33</f>
        <v>0</v>
      </c>
      <c r="BA102" s="112">
        <f>'SO 101.7 - VĚTEV 7'!F34</f>
        <v>0</v>
      </c>
      <c r="BB102" s="112">
        <f>'SO 101.7 - VĚTEV 7'!F35</f>
        <v>0</v>
      </c>
      <c r="BC102" s="112">
        <f>'SO 101.7 - VĚTEV 7'!F36</f>
        <v>0</v>
      </c>
      <c r="BD102" s="114">
        <f>'SO 101.7 - VĚTEV 7'!F37</f>
        <v>0</v>
      </c>
      <c r="BE102" s="7"/>
      <c r="BT102" s="115" t="s">
        <v>83</v>
      </c>
      <c r="BV102" s="115" t="s">
        <v>77</v>
      </c>
      <c r="BW102" s="115" t="s">
        <v>106</v>
      </c>
      <c r="BX102" s="115" t="s">
        <v>4</v>
      </c>
      <c r="CL102" s="115" t="s">
        <v>1</v>
      </c>
      <c r="CM102" s="115" t="s">
        <v>85</v>
      </c>
    </row>
    <row r="103" s="7" customFormat="1" ht="24.75" customHeight="1">
      <c r="A103" s="104" t="s">
        <v>79</v>
      </c>
      <c r="B103" s="105"/>
      <c r="C103" s="106"/>
      <c r="D103" s="107" t="s">
        <v>107</v>
      </c>
      <c r="E103" s="107"/>
      <c r="F103" s="107"/>
      <c r="G103" s="107"/>
      <c r="H103" s="107"/>
      <c r="I103" s="108"/>
      <c r="J103" s="107" t="s">
        <v>108</v>
      </c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9">
        <f>'SO 101.8_9 - VĚTEV 8,9'!J30</f>
        <v>0</v>
      </c>
      <c r="AH103" s="108"/>
      <c r="AI103" s="108"/>
      <c r="AJ103" s="108"/>
      <c r="AK103" s="108"/>
      <c r="AL103" s="108"/>
      <c r="AM103" s="108"/>
      <c r="AN103" s="109">
        <f>SUM(AG103,AT103)</f>
        <v>0</v>
      </c>
      <c r="AO103" s="108"/>
      <c r="AP103" s="108"/>
      <c r="AQ103" s="110" t="s">
        <v>82</v>
      </c>
      <c r="AR103" s="105"/>
      <c r="AS103" s="116">
        <v>0</v>
      </c>
      <c r="AT103" s="117">
        <f>ROUND(SUM(AV103:AW103),2)</f>
        <v>0</v>
      </c>
      <c r="AU103" s="118">
        <f>'SO 101.8_9 - VĚTEV 8,9'!P122</f>
        <v>0</v>
      </c>
      <c r="AV103" s="117">
        <f>'SO 101.8_9 - VĚTEV 8,9'!J33</f>
        <v>0</v>
      </c>
      <c r="AW103" s="117">
        <f>'SO 101.8_9 - VĚTEV 8,9'!J34</f>
        <v>0</v>
      </c>
      <c r="AX103" s="117">
        <f>'SO 101.8_9 - VĚTEV 8,9'!J35</f>
        <v>0</v>
      </c>
      <c r="AY103" s="117">
        <f>'SO 101.8_9 - VĚTEV 8,9'!J36</f>
        <v>0</v>
      </c>
      <c r="AZ103" s="117">
        <f>'SO 101.8_9 - VĚTEV 8,9'!F33</f>
        <v>0</v>
      </c>
      <c r="BA103" s="117">
        <f>'SO 101.8_9 - VĚTEV 8,9'!F34</f>
        <v>0</v>
      </c>
      <c r="BB103" s="117">
        <f>'SO 101.8_9 - VĚTEV 8,9'!F35</f>
        <v>0</v>
      </c>
      <c r="BC103" s="117">
        <f>'SO 101.8_9 - VĚTEV 8,9'!F36</f>
        <v>0</v>
      </c>
      <c r="BD103" s="119">
        <f>'SO 101.8_9 - VĚTEV 8,9'!F37</f>
        <v>0</v>
      </c>
      <c r="BE103" s="7"/>
      <c r="BT103" s="115" t="s">
        <v>83</v>
      </c>
      <c r="BV103" s="115" t="s">
        <v>77</v>
      </c>
      <c r="BW103" s="115" t="s">
        <v>109</v>
      </c>
      <c r="BX103" s="115" t="s">
        <v>4</v>
      </c>
      <c r="CL103" s="115" t="s">
        <v>1</v>
      </c>
      <c r="CM103" s="115" t="s">
        <v>85</v>
      </c>
    </row>
    <row r="104" s="2" customFormat="1" ht="30" customHeight="1">
      <c r="A104" s="38"/>
      <c r="B104" s="39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9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  <c r="AK105" s="61"/>
      <c r="AL105" s="61"/>
      <c r="AM105" s="61"/>
      <c r="AN105" s="61"/>
      <c r="AO105" s="61"/>
      <c r="AP105" s="61"/>
      <c r="AQ105" s="61"/>
      <c r="AR105" s="39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mergeCells count="7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1 - VEDLEJŠÍ A OSTAT...'!C2" display="/"/>
    <hyperlink ref="A96" location="'SO 101.1 - VĚTEV 1'!C2" display="/"/>
    <hyperlink ref="A97" location="'SO 101.2 - VĚTEV 2'!C2" display="/"/>
    <hyperlink ref="A98" location="'SO 101.3 - VĚTEV 3'!C2" display="/"/>
    <hyperlink ref="A99" location="'SO 101.4 - VĚTEV 4'!C2" display="/"/>
    <hyperlink ref="A100" location="'SO 101.5 - VĚTEV 5'!C2" display="/"/>
    <hyperlink ref="A101" location="'SO 101.6 - VĚTEV 6'!C2" display="/"/>
    <hyperlink ref="A102" location="'SO 101.7 - VĚTEV 7'!C2" display="/"/>
    <hyperlink ref="A103" location="'SO 101.8_9 - VĚTEV 8,9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110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MĚSTSKÝ PARK PŘELOUČ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111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950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6. 11. 2023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113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114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33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ROUND(J122,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2" t="s">
        <v>40</v>
      </c>
      <c r="F33" s="127">
        <f>ROUND((SUM(BE122:BE220)),  2)</f>
        <v>0</v>
      </c>
      <c r="G33" s="38"/>
      <c r="H33" s="38"/>
      <c r="I33" s="128">
        <v>0.20999999999999999</v>
      </c>
      <c r="J33" s="127">
        <f>ROUND(((SUM(BE122:BE220))*I33),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7">
        <f>ROUND((SUM(BF122:BF220)),  2)</f>
        <v>0</v>
      </c>
      <c r="G34" s="38"/>
      <c r="H34" s="38"/>
      <c r="I34" s="128">
        <v>0.14999999999999999</v>
      </c>
      <c r="J34" s="127">
        <f>ROUND(((SUM(BF122:BF220))*I34),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7">
        <f>ROUND((SUM(BG122:BG220)),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7">
        <f>ROUND((SUM(BH122:BH220)),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7">
        <f>ROUND((SUM(BI122:BI220)),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MĚSTSKÝ PARK PŘELOUČ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111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101.8_9 - VĚTEV 8,9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Přelouč</v>
      </c>
      <c r="G89" s="38"/>
      <c r="H89" s="38"/>
      <c r="I89" s="32" t="s">
        <v>22</v>
      </c>
      <c r="J89" s="69" t="str">
        <f>IF(J12="","",J12)</f>
        <v>6. 11. 2023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Město Přelouč</v>
      </c>
      <c r="G91" s="38"/>
      <c r="H91" s="38"/>
      <c r="I91" s="32" t="s">
        <v>30</v>
      </c>
      <c r="J91" s="36" t="str">
        <f>E21</f>
        <v>VDI Projekt s.r.o.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>Sýkorová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116</v>
      </c>
      <c r="D94" s="129"/>
      <c r="E94" s="129"/>
      <c r="F94" s="129"/>
      <c r="G94" s="129"/>
      <c r="H94" s="129"/>
      <c r="I94" s="129"/>
      <c r="J94" s="138" t="s">
        <v>117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118</v>
      </c>
      <c r="D96" s="38"/>
      <c r="E96" s="38"/>
      <c r="F96" s="38"/>
      <c r="G96" s="38"/>
      <c r="H96" s="38"/>
      <c r="I96" s="38"/>
      <c r="J96" s="96">
        <f>J122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119</v>
      </c>
    </row>
    <row r="97" s="9" customFormat="1" ht="24.96" customHeight="1">
      <c r="A97" s="9"/>
      <c r="B97" s="140"/>
      <c r="C97" s="9"/>
      <c r="D97" s="141" t="s">
        <v>210</v>
      </c>
      <c r="E97" s="142"/>
      <c r="F97" s="142"/>
      <c r="G97" s="142"/>
      <c r="H97" s="142"/>
      <c r="I97" s="142"/>
      <c r="J97" s="143">
        <f>J123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211</v>
      </c>
      <c r="E98" s="146"/>
      <c r="F98" s="146"/>
      <c r="G98" s="146"/>
      <c r="H98" s="146"/>
      <c r="I98" s="146"/>
      <c r="J98" s="147">
        <f>J124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212</v>
      </c>
      <c r="E99" s="146"/>
      <c r="F99" s="146"/>
      <c r="G99" s="146"/>
      <c r="H99" s="146"/>
      <c r="I99" s="146"/>
      <c r="J99" s="147">
        <f>J176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214</v>
      </c>
      <c r="E100" s="146"/>
      <c r="F100" s="146"/>
      <c r="G100" s="146"/>
      <c r="H100" s="146"/>
      <c r="I100" s="146"/>
      <c r="J100" s="147">
        <f>J190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215</v>
      </c>
      <c r="E101" s="146"/>
      <c r="F101" s="146"/>
      <c r="G101" s="146"/>
      <c r="H101" s="146"/>
      <c r="I101" s="146"/>
      <c r="J101" s="147">
        <f>J200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216</v>
      </c>
      <c r="E102" s="146"/>
      <c r="F102" s="146"/>
      <c r="G102" s="146"/>
      <c r="H102" s="146"/>
      <c r="I102" s="146"/>
      <c r="J102" s="147">
        <f>J219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38"/>
      <c r="D103" s="38"/>
      <c r="E103" s="38"/>
      <c r="F103" s="38"/>
      <c r="G103" s="38"/>
      <c r="H103" s="38"/>
      <c r="I103" s="38"/>
      <c r="J103" s="38"/>
      <c r="K103" s="38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125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121" t="str">
        <f>E7</f>
        <v>MĚSTSKÝ PARK PŘELOUČ</v>
      </c>
      <c r="F112" s="32"/>
      <c r="G112" s="32"/>
      <c r="H112" s="32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111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67" t="str">
        <f>E9</f>
        <v>SO 101.8_9 - VĚTEV 8,9</v>
      </c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38"/>
      <c r="E116" s="38"/>
      <c r="F116" s="27" t="str">
        <f>F12</f>
        <v>Přelouč</v>
      </c>
      <c r="G116" s="38"/>
      <c r="H116" s="38"/>
      <c r="I116" s="32" t="s">
        <v>22</v>
      </c>
      <c r="J116" s="69" t="str">
        <f>IF(J12="","",J12)</f>
        <v>6. 11. 2023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38"/>
      <c r="E118" s="38"/>
      <c r="F118" s="27" t="str">
        <f>E15</f>
        <v>Město Přelouč</v>
      </c>
      <c r="G118" s="38"/>
      <c r="H118" s="38"/>
      <c r="I118" s="32" t="s">
        <v>30</v>
      </c>
      <c r="J118" s="36" t="str">
        <f>E21</f>
        <v>VDI Projekt s.r.o.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38"/>
      <c r="E119" s="38"/>
      <c r="F119" s="27" t="str">
        <f>IF(E18="","",E18)</f>
        <v>Vyplň údaj</v>
      </c>
      <c r="G119" s="38"/>
      <c r="H119" s="38"/>
      <c r="I119" s="32" t="s">
        <v>32</v>
      </c>
      <c r="J119" s="36" t="str">
        <f>E24</f>
        <v>Sýkorová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48"/>
      <c r="B121" s="149"/>
      <c r="C121" s="150" t="s">
        <v>126</v>
      </c>
      <c r="D121" s="151" t="s">
        <v>60</v>
      </c>
      <c r="E121" s="151" t="s">
        <v>56</v>
      </c>
      <c r="F121" s="151" t="s">
        <v>57</v>
      </c>
      <c r="G121" s="151" t="s">
        <v>127</v>
      </c>
      <c r="H121" s="151" t="s">
        <v>128</v>
      </c>
      <c r="I121" s="151" t="s">
        <v>129</v>
      </c>
      <c r="J121" s="151" t="s">
        <v>117</v>
      </c>
      <c r="K121" s="152" t="s">
        <v>130</v>
      </c>
      <c r="L121" s="153"/>
      <c r="M121" s="86" t="s">
        <v>1</v>
      </c>
      <c r="N121" s="87" t="s">
        <v>39</v>
      </c>
      <c r="O121" s="87" t="s">
        <v>131</v>
      </c>
      <c r="P121" s="87" t="s">
        <v>132</v>
      </c>
      <c r="Q121" s="87" t="s">
        <v>133</v>
      </c>
      <c r="R121" s="87" t="s">
        <v>134</v>
      </c>
      <c r="S121" s="87" t="s">
        <v>135</v>
      </c>
      <c r="T121" s="88" t="s">
        <v>136</v>
      </c>
      <c r="U121" s="148"/>
      <c r="V121" s="148"/>
      <c r="W121" s="148"/>
      <c r="X121" s="148"/>
      <c r="Y121" s="148"/>
      <c r="Z121" s="148"/>
      <c r="AA121" s="148"/>
      <c r="AB121" s="148"/>
      <c r="AC121" s="148"/>
      <c r="AD121" s="148"/>
      <c r="AE121" s="148"/>
    </row>
    <row r="122" s="2" customFormat="1" ht="22.8" customHeight="1">
      <c r="A122" s="38"/>
      <c r="B122" s="39"/>
      <c r="C122" s="93" t="s">
        <v>137</v>
      </c>
      <c r="D122" s="38"/>
      <c r="E122" s="38"/>
      <c r="F122" s="38"/>
      <c r="G122" s="38"/>
      <c r="H122" s="38"/>
      <c r="I122" s="38"/>
      <c r="J122" s="154">
        <f>BK122</f>
        <v>0</v>
      </c>
      <c r="K122" s="38"/>
      <c r="L122" s="39"/>
      <c r="M122" s="89"/>
      <c r="N122" s="73"/>
      <c r="O122" s="90"/>
      <c r="P122" s="155">
        <f>P123</f>
        <v>0</v>
      </c>
      <c r="Q122" s="90"/>
      <c r="R122" s="155">
        <f>R123</f>
        <v>441.65707808000002</v>
      </c>
      <c r="S122" s="90"/>
      <c r="T122" s="156">
        <f>T123</f>
        <v>11.214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9" t="s">
        <v>74</v>
      </c>
      <c r="AU122" s="19" t="s">
        <v>119</v>
      </c>
      <c r="BK122" s="157">
        <f>BK123</f>
        <v>0</v>
      </c>
    </row>
    <row r="123" s="12" customFormat="1" ht="25.92" customHeight="1">
      <c r="A123" s="12"/>
      <c r="B123" s="158"/>
      <c r="C123" s="12"/>
      <c r="D123" s="159" t="s">
        <v>74</v>
      </c>
      <c r="E123" s="160" t="s">
        <v>217</v>
      </c>
      <c r="F123" s="160" t="s">
        <v>218</v>
      </c>
      <c r="G123" s="12"/>
      <c r="H123" s="12"/>
      <c r="I123" s="161"/>
      <c r="J123" s="162">
        <f>BK123</f>
        <v>0</v>
      </c>
      <c r="K123" s="12"/>
      <c r="L123" s="158"/>
      <c r="M123" s="163"/>
      <c r="N123" s="164"/>
      <c r="O123" s="164"/>
      <c r="P123" s="165">
        <f>P124+P176+P190+P200+P219</f>
        <v>0</v>
      </c>
      <c r="Q123" s="164"/>
      <c r="R123" s="165">
        <f>R124+R176+R190+R200+R219</f>
        <v>441.65707808000002</v>
      </c>
      <c r="S123" s="164"/>
      <c r="T123" s="166">
        <f>T124+T176+T190+T200+T219</f>
        <v>11.214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9" t="s">
        <v>83</v>
      </c>
      <c r="AT123" s="167" t="s">
        <v>74</v>
      </c>
      <c r="AU123" s="167" t="s">
        <v>75</v>
      </c>
      <c r="AY123" s="159" t="s">
        <v>141</v>
      </c>
      <c r="BK123" s="168">
        <f>BK124+BK176+BK190+BK200+BK219</f>
        <v>0</v>
      </c>
    </row>
    <row r="124" s="12" customFormat="1" ht="22.8" customHeight="1">
      <c r="A124" s="12"/>
      <c r="B124" s="158"/>
      <c r="C124" s="12"/>
      <c r="D124" s="159" t="s">
        <v>74</v>
      </c>
      <c r="E124" s="169" t="s">
        <v>83</v>
      </c>
      <c r="F124" s="169" t="s">
        <v>219</v>
      </c>
      <c r="G124" s="12"/>
      <c r="H124" s="12"/>
      <c r="I124" s="161"/>
      <c r="J124" s="170">
        <f>BK124</f>
        <v>0</v>
      </c>
      <c r="K124" s="12"/>
      <c r="L124" s="158"/>
      <c r="M124" s="163"/>
      <c r="N124" s="164"/>
      <c r="O124" s="164"/>
      <c r="P124" s="165">
        <f>SUM(P125:P175)</f>
        <v>0</v>
      </c>
      <c r="Q124" s="164"/>
      <c r="R124" s="165">
        <f>SUM(R125:R175)</f>
        <v>45.892606999999998</v>
      </c>
      <c r="S124" s="164"/>
      <c r="T124" s="166">
        <f>SUM(T125:T175)</f>
        <v>11.214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9" t="s">
        <v>83</v>
      </c>
      <c r="AT124" s="167" t="s">
        <v>74</v>
      </c>
      <c r="AU124" s="167" t="s">
        <v>83</v>
      </c>
      <c r="AY124" s="159" t="s">
        <v>141</v>
      </c>
      <c r="BK124" s="168">
        <f>SUM(BK125:BK175)</f>
        <v>0</v>
      </c>
    </row>
    <row r="125" s="2" customFormat="1" ht="24.15" customHeight="1">
      <c r="A125" s="38"/>
      <c r="B125" s="171"/>
      <c r="C125" s="172" t="s">
        <v>83</v>
      </c>
      <c r="D125" s="172" t="s">
        <v>144</v>
      </c>
      <c r="E125" s="173" t="s">
        <v>220</v>
      </c>
      <c r="F125" s="174" t="s">
        <v>221</v>
      </c>
      <c r="G125" s="175" t="s">
        <v>222</v>
      </c>
      <c r="H125" s="176">
        <v>25.079999999999998</v>
      </c>
      <c r="I125" s="177"/>
      <c r="J125" s="178">
        <f>ROUND(I125*H125,2)</f>
        <v>0</v>
      </c>
      <c r="K125" s="174" t="s">
        <v>223</v>
      </c>
      <c r="L125" s="39"/>
      <c r="M125" s="179" t="s">
        <v>1</v>
      </c>
      <c r="N125" s="180" t="s">
        <v>40</v>
      </c>
      <c r="O125" s="77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3" t="s">
        <v>159</v>
      </c>
      <c r="AT125" s="183" t="s">
        <v>144</v>
      </c>
      <c r="AU125" s="183" t="s">
        <v>85</v>
      </c>
      <c r="AY125" s="19" t="s">
        <v>141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9" t="s">
        <v>83</v>
      </c>
      <c r="BK125" s="184">
        <f>ROUND(I125*H125,2)</f>
        <v>0</v>
      </c>
      <c r="BL125" s="19" t="s">
        <v>159</v>
      </c>
      <c r="BM125" s="183" t="s">
        <v>951</v>
      </c>
    </row>
    <row r="126" s="13" customFormat="1">
      <c r="A126" s="13"/>
      <c r="B126" s="185"/>
      <c r="C126" s="13"/>
      <c r="D126" s="186" t="s">
        <v>168</v>
      </c>
      <c r="E126" s="187" t="s">
        <v>1</v>
      </c>
      <c r="F126" s="188" t="s">
        <v>225</v>
      </c>
      <c r="G126" s="13"/>
      <c r="H126" s="187" t="s">
        <v>1</v>
      </c>
      <c r="I126" s="189"/>
      <c r="J126" s="13"/>
      <c r="K126" s="13"/>
      <c r="L126" s="185"/>
      <c r="M126" s="190"/>
      <c r="N126" s="191"/>
      <c r="O126" s="191"/>
      <c r="P126" s="191"/>
      <c r="Q126" s="191"/>
      <c r="R126" s="191"/>
      <c r="S126" s="191"/>
      <c r="T126" s="19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7" t="s">
        <v>168</v>
      </c>
      <c r="AU126" s="187" t="s">
        <v>85</v>
      </c>
      <c r="AV126" s="13" t="s">
        <v>83</v>
      </c>
      <c r="AW126" s="13" t="s">
        <v>31</v>
      </c>
      <c r="AX126" s="13" t="s">
        <v>75</v>
      </c>
      <c r="AY126" s="187" t="s">
        <v>141</v>
      </c>
    </row>
    <row r="127" s="14" customFormat="1">
      <c r="A127" s="14"/>
      <c r="B127" s="193"/>
      <c r="C127" s="14"/>
      <c r="D127" s="186" t="s">
        <v>168</v>
      </c>
      <c r="E127" s="194" t="s">
        <v>1</v>
      </c>
      <c r="F127" s="195" t="s">
        <v>952</v>
      </c>
      <c r="G127" s="14"/>
      <c r="H127" s="196">
        <v>25.079999999999998</v>
      </c>
      <c r="I127" s="197"/>
      <c r="J127" s="14"/>
      <c r="K127" s="14"/>
      <c r="L127" s="193"/>
      <c r="M127" s="198"/>
      <c r="N127" s="199"/>
      <c r="O127" s="199"/>
      <c r="P127" s="199"/>
      <c r="Q127" s="199"/>
      <c r="R127" s="199"/>
      <c r="S127" s="199"/>
      <c r="T127" s="20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94" t="s">
        <v>168</v>
      </c>
      <c r="AU127" s="194" t="s">
        <v>85</v>
      </c>
      <c r="AV127" s="14" t="s">
        <v>85</v>
      </c>
      <c r="AW127" s="14" t="s">
        <v>31</v>
      </c>
      <c r="AX127" s="14" t="s">
        <v>83</v>
      </c>
      <c r="AY127" s="194" t="s">
        <v>141</v>
      </c>
    </row>
    <row r="128" s="2" customFormat="1" ht="24.15" customHeight="1">
      <c r="A128" s="38"/>
      <c r="B128" s="171"/>
      <c r="C128" s="172" t="s">
        <v>85</v>
      </c>
      <c r="D128" s="172" t="s">
        <v>144</v>
      </c>
      <c r="E128" s="173" t="s">
        <v>953</v>
      </c>
      <c r="F128" s="174" t="s">
        <v>954</v>
      </c>
      <c r="G128" s="175" t="s">
        <v>222</v>
      </c>
      <c r="H128" s="176">
        <v>18.600000000000001</v>
      </c>
      <c r="I128" s="177"/>
      <c r="J128" s="178">
        <f>ROUND(I128*H128,2)</f>
        <v>0</v>
      </c>
      <c r="K128" s="174" t="s">
        <v>223</v>
      </c>
      <c r="L128" s="39"/>
      <c r="M128" s="179" t="s">
        <v>1</v>
      </c>
      <c r="N128" s="180" t="s">
        <v>40</v>
      </c>
      <c r="O128" s="77"/>
      <c r="P128" s="181">
        <f>O128*H128</f>
        <v>0</v>
      </c>
      <c r="Q128" s="181">
        <v>0</v>
      </c>
      <c r="R128" s="181">
        <f>Q128*H128</f>
        <v>0</v>
      </c>
      <c r="S128" s="181">
        <v>0.26000000000000001</v>
      </c>
      <c r="T128" s="182">
        <f>S128*H128</f>
        <v>4.8360000000000003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3" t="s">
        <v>159</v>
      </c>
      <c r="AT128" s="183" t="s">
        <v>144</v>
      </c>
      <c r="AU128" s="183" t="s">
        <v>85</v>
      </c>
      <c r="AY128" s="19" t="s">
        <v>141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9" t="s">
        <v>83</v>
      </c>
      <c r="BK128" s="184">
        <f>ROUND(I128*H128,2)</f>
        <v>0</v>
      </c>
      <c r="BL128" s="19" t="s">
        <v>159</v>
      </c>
      <c r="BM128" s="183" t="s">
        <v>955</v>
      </c>
    </row>
    <row r="129" s="14" customFormat="1">
      <c r="A129" s="14"/>
      <c r="B129" s="193"/>
      <c r="C129" s="14"/>
      <c r="D129" s="186" t="s">
        <v>168</v>
      </c>
      <c r="E129" s="194" t="s">
        <v>1</v>
      </c>
      <c r="F129" s="195" t="s">
        <v>956</v>
      </c>
      <c r="G129" s="14"/>
      <c r="H129" s="196">
        <v>18.600000000000001</v>
      </c>
      <c r="I129" s="197"/>
      <c r="J129" s="14"/>
      <c r="K129" s="14"/>
      <c r="L129" s="193"/>
      <c r="M129" s="198"/>
      <c r="N129" s="199"/>
      <c r="O129" s="199"/>
      <c r="P129" s="199"/>
      <c r="Q129" s="199"/>
      <c r="R129" s="199"/>
      <c r="S129" s="199"/>
      <c r="T129" s="20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4" t="s">
        <v>168</v>
      </c>
      <c r="AU129" s="194" t="s">
        <v>85</v>
      </c>
      <c r="AV129" s="14" t="s">
        <v>85</v>
      </c>
      <c r="AW129" s="14" t="s">
        <v>31</v>
      </c>
      <c r="AX129" s="14" t="s">
        <v>83</v>
      </c>
      <c r="AY129" s="194" t="s">
        <v>141</v>
      </c>
    </row>
    <row r="130" s="2" customFormat="1" ht="24.15" customHeight="1">
      <c r="A130" s="38"/>
      <c r="B130" s="171"/>
      <c r="C130" s="172" t="s">
        <v>155</v>
      </c>
      <c r="D130" s="172" t="s">
        <v>144</v>
      </c>
      <c r="E130" s="173" t="s">
        <v>231</v>
      </c>
      <c r="F130" s="174" t="s">
        <v>232</v>
      </c>
      <c r="G130" s="175" t="s">
        <v>222</v>
      </c>
      <c r="H130" s="176">
        <v>18.600000000000001</v>
      </c>
      <c r="I130" s="177"/>
      <c r="J130" s="178">
        <f>ROUND(I130*H130,2)</f>
        <v>0</v>
      </c>
      <c r="K130" s="174" t="s">
        <v>223</v>
      </c>
      <c r="L130" s="39"/>
      <c r="M130" s="179" t="s">
        <v>1</v>
      </c>
      <c r="N130" s="180" t="s">
        <v>40</v>
      </c>
      <c r="O130" s="77"/>
      <c r="P130" s="181">
        <f>O130*H130</f>
        <v>0</v>
      </c>
      <c r="Q130" s="181">
        <v>0</v>
      </c>
      <c r="R130" s="181">
        <f>Q130*H130</f>
        <v>0</v>
      </c>
      <c r="S130" s="181">
        <v>0.28999999999999998</v>
      </c>
      <c r="T130" s="182">
        <f>S130*H130</f>
        <v>5.3940000000000001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3" t="s">
        <v>159</v>
      </c>
      <c r="AT130" s="183" t="s">
        <v>144</v>
      </c>
      <c r="AU130" s="183" t="s">
        <v>85</v>
      </c>
      <c r="AY130" s="19" t="s">
        <v>141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83</v>
      </c>
      <c r="BK130" s="184">
        <f>ROUND(I130*H130,2)</f>
        <v>0</v>
      </c>
      <c r="BL130" s="19" t="s">
        <v>159</v>
      </c>
      <c r="BM130" s="183" t="s">
        <v>957</v>
      </c>
    </row>
    <row r="131" s="14" customFormat="1">
      <c r="A131" s="14"/>
      <c r="B131" s="193"/>
      <c r="C131" s="14"/>
      <c r="D131" s="186" t="s">
        <v>168</v>
      </c>
      <c r="E131" s="194" t="s">
        <v>1</v>
      </c>
      <c r="F131" s="195" t="s">
        <v>958</v>
      </c>
      <c r="G131" s="14"/>
      <c r="H131" s="196">
        <v>18.600000000000001</v>
      </c>
      <c r="I131" s="197"/>
      <c r="J131" s="14"/>
      <c r="K131" s="14"/>
      <c r="L131" s="193"/>
      <c r="M131" s="198"/>
      <c r="N131" s="199"/>
      <c r="O131" s="199"/>
      <c r="P131" s="199"/>
      <c r="Q131" s="199"/>
      <c r="R131" s="199"/>
      <c r="S131" s="199"/>
      <c r="T131" s="20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4" t="s">
        <v>168</v>
      </c>
      <c r="AU131" s="194" t="s">
        <v>85</v>
      </c>
      <c r="AV131" s="14" t="s">
        <v>85</v>
      </c>
      <c r="AW131" s="14" t="s">
        <v>31</v>
      </c>
      <c r="AX131" s="14" t="s">
        <v>83</v>
      </c>
      <c r="AY131" s="194" t="s">
        <v>141</v>
      </c>
    </row>
    <row r="132" s="2" customFormat="1" ht="16.5" customHeight="1">
      <c r="A132" s="38"/>
      <c r="B132" s="171"/>
      <c r="C132" s="172" t="s">
        <v>159</v>
      </c>
      <c r="D132" s="172" t="s">
        <v>144</v>
      </c>
      <c r="E132" s="173" t="s">
        <v>959</v>
      </c>
      <c r="F132" s="174" t="s">
        <v>960</v>
      </c>
      <c r="G132" s="175" t="s">
        <v>403</v>
      </c>
      <c r="H132" s="176">
        <v>24.600000000000001</v>
      </c>
      <c r="I132" s="177"/>
      <c r="J132" s="178">
        <f>ROUND(I132*H132,2)</f>
        <v>0</v>
      </c>
      <c r="K132" s="174" t="s">
        <v>223</v>
      </c>
      <c r="L132" s="39"/>
      <c r="M132" s="179" t="s">
        <v>1</v>
      </c>
      <c r="N132" s="180" t="s">
        <v>40</v>
      </c>
      <c r="O132" s="77"/>
      <c r="P132" s="181">
        <f>O132*H132</f>
        <v>0</v>
      </c>
      <c r="Q132" s="181">
        <v>0</v>
      </c>
      <c r="R132" s="181">
        <f>Q132*H132</f>
        <v>0</v>
      </c>
      <c r="S132" s="181">
        <v>0.040000000000000001</v>
      </c>
      <c r="T132" s="182">
        <f>S132*H132</f>
        <v>0.9840000000000001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3" t="s">
        <v>159</v>
      </c>
      <c r="AT132" s="183" t="s">
        <v>144</v>
      </c>
      <c r="AU132" s="183" t="s">
        <v>85</v>
      </c>
      <c r="AY132" s="19" t="s">
        <v>141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9" t="s">
        <v>83</v>
      </c>
      <c r="BK132" s="184">
        <f>ROUND(I132*H132,2)</f>
        <v>0</v>
      </c>
      <c r="BL132" s="19" t="s">
        <v>159</v>
      </c>
      <c r="BM132" s="183" t="s">
        <v>961</v>
      </c>
    </row>
    <row r="133" s="14" customFormat="1">
      <c r="A133" s="14"/>
      <c r="B133" s="193"/>
      <c r="C133" s="14"/>
      <c r="D133" s="186" t="s">
        <v>168</v>
      </c>
      <c r="E133" s="194" t="s">
        <v>1</v>
      </c>
      <c r="F133" s="195" t="s">
        <v>962</v>
      </c>
      <c r="G133" s="14"/>
      <c r="H133" s="196">
        <v>24.600000000000001</v>
      </c>
      <c r="I133" s="197"/>
      <c r="J133" s="14"/>
      <c r="K133" s="14"/>
      <c r="L133" s="193"/>
      <c r="M133" s="198"/>
      <c r="N133" s="199"/>
      <c r="O133" s="199"/>
      <c r="P133" s="199"/>
      <c r="Q133" s="199"/>
      <c r="R133" s="199"/>
      <c r="S133" s="199"/>
      <c r="T133" s="20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4" t="s">
        <v>168</v>
      </c>
      <c r="AU133" s="194" t="s">
        <v>85</v>
      </c>
      <c r="AV133" s="14" t="s">
        <v>85</v>
      </c>
      <c r="AW133" s="14" t="s">
        <v>31</v>
      </c>
      <c r="AX133" s="14" t="s">
        <v>83</v>
      </c>
      <c r="AY133" s="194" t="s">
        <v>141</v>
      </c>
    </row>
    <row r="134" s="2" customFormat="1" ht="33" customHeight="1">
      <c r="A134" s="38"/>
      <c r="B134" s="171"/>
      <c r="C134" s="172" t="s">
        <v>140</v>
      </c>
      <c r="D134" s="172" t="s">
        <v>144</v>
      </c>
      <c r="E134" s="173" t="s">
        <v>237</v>
      </c>
      <c r="F134" s="174" t="s">
        <v>238</v>
      </c>
      <c r="G134" s="175" t="s">
        <v>239</v>
      </c>
      <c r="H134" s="176">
        <v>171.553</v>
      </c>
      <c r="I134" s="177"/>
      <c r="J134" s="178">
        <f>ROUND(I134*H134,2)</f>
        <v>0</v>
      </c>
      <c r="K134" s="174" t="s">
        <v>223</v>
      </c>
      <c r="L134" s="39"/>
      <c r="M134" s="179" t="s">
        <v>1</v>
      </c>
      <c r="N134" s="180" t="s">
        <v>40</v>
      </c>
      <c r="O134" s="77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3" t="s">
        <v>159</v>
      </c>
      <c r="AT134" s="183" t="s">
        <v>144</v>
      </c>
      <c r="AU134" s="183" t="s">
        <v>85</v>
      </c>
      <c r="AY134" s="19" t="s">
        <v>141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83</v>
      </c>
      <c r="BK134" s="184">
        <f>ROUND(I134*H134,2)</f>
        <v>0</v>
      </c>
      <c r="BL134" s="19" t="s">
        <v>159</v>
      </c>
      <c r="BM134" s="183" t="s">
        <v>963</v>
      </c>
    </row>
    <row r="135" s="13" customFormat="1">
      <c r="A135" s="13"/>
      <c r="B135" s="185"/>
      <c r="C135" s="13"/>
      <c r="D135" s="186" t="s">
        <v>168</v>
      </c>
      <c r="E135" s="187" t="s">
        <v>1</v>
      </c>
      <c r="F135" s="188" t="s">
        <v>964</v>
      </c>
      <c r="G135" s="13"/>
      <c r="H135" s="187" t="s">
        <v>1</v>
      </c>
      <c r="I135" s="189"/>
      <c r="J135" s="13"/>
      <c r="K135" s="13"/>
      <c r="L135" s="185"/>
      <c r="M135" s="190"/>
      <c r="N135" s="191"/>
      <c r="O135" s="191"/>
      <c r="P135" s="191"/>
      <c r="Q135" s="191"/>
      <c r="R135" s="191"/>
      <c r="S135" s="191"/>
      <c r="T135" s="19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7" t="s">
        <v>168</v>
      </c>
      <c r="AU135" s="187" t="s">
        <v>85</v>
      </c>
      <c r="AV135" s="13" t="s">
        <v>83</v>
      </c>
      <c r="AW135" s="13" t="s">
        <v>31</v>
      </c>
      <c r="AX135" s="13" t="s">
        <v>75</v>
      </c>
      <c r="AY135" s="187" t="s">
        <v>141</v>
      </c>
    </row>
    <row r="136" s="14" customFormat="1">
      <c r="A136" s="14"/>
      <c r="B136" s="193"/>
      <c r="C136" s="14"/>
      <c r="D136" s="186" t="s">
        <v>168</v>
      </c>
      <c r="E136" s="194" t="s">
        <v>1</v>
      </c>
      <c r="F136" s="195" t="s">
        <v>965</v>
      </c>
      <c r="G136" s="14"/>
      <c r="H136" s="196">
        <v>51.460000000000001</v>
      </c>
      <c r="I136" s="197"/>
      <c r="J136" s="14"/>
      <c r="K136" s="14"/>
      <c r="L136" s="193"/>
      <c r="M136" s="198"/>
      <c r="N136" s="199"/>
      <c r="O136" s="199"/>
      <c r="P136" s="199"/>
      <c r="Q136" s="199"/>
      <c r="R136" s="199"/>
      <c r="S136" s="199"/>
      <c r="T136" s="20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4" t="s">
        <v>168</v>
      </c>
      <c r="AU136" s="194" t="s">
        <v>85</v>
      </c>
      <c r="AV136" s="14" t="s">
        <v>85</v>
      </c>
      <c r="AW136" s="14" t="s">
        <v>31</v>
      </c>
      <c r="AX136" s="14" t="s">
        <v>75</v>
      </c>
      <c r="AY136" s="194" t="s">
        <v>141</v>
      </c>
    </row>
    <row r="137" s="13" customFormat="1">
      <c r="A137" s="13"/>
      <c r="B137" s="185"/>
      <c r="C137" s="13"/>
      <c r="D137" s="186" t="s">
        <v>168</v>
      </c>
      <c r="E137" s="187" t="s">
        <v>1</v>
      </c>
      <c r="F137" s="188" t="s">
        <v>966</v>
      </c>
      <c r="G137" s="13"/>
      <c r="H137" s="187" t="s">
        <v>1</v>
      </c>
      <c r="I137" s="189"/>
      <c r="J137" s="13"/>
      <c r="K137" s="13"/>
      <c r="L137" s="185"/>
      <c r="M137" s="190"/>
      <c r="N137" s="191"/>
      <c r="O137" s="191"/>
      <c r="P137" s="191"/>
      <c r="Q137" s="191"/>
      <c r="R137" s="191"/>
      <c r="S137" s="191"/>
      <c r="T137" s="19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7" t="s">
        <v>168</v>
      </c>
      <c r="AU137" s="187" t="s">
        <v>85</v>
      </c>
      <c r="AV137" s="13" t="s">
        <v>83</v>
      </c>
      <c r="AW137" s="13" t="s">
        <v>31</v>
      </c>
      <c r="AX137" s="13" t="s">
        <v>75</v>
      </c>
      <c r="AY137" s="187" t="s">
        <v>141</v>
      </c>
    </row>
    <row r="138" s="14" customFormat="1">
      <c r="A138" s="14"/>
      <c r="B138" s="193"/>
      <c r="C138" s="14"/>
      <c r="D138" s="186" t="s">
        <v>168</v>
      </c>
      <c r="E138" s="194" t="s">
        <v>1</v>
      </c>
      <c r="F138" s="195" t="s">
        <v>967</v>
      </c>
      <c r="G138" s="14"/>
      <c r="H138" s="196">
        <v>106.62900000000001</v>
      </c>
      <c r="I138" s="197"/>
      <c r="J138" s="14"/>
      <c r="K138" s="14"/>
      <c r="L138" s="193"/>
      <c r="M138" s="198"/>
      <c r="N138" s="199"/>
      <c r="O138" s="199"/>
      <c r="P138" s="199"/>
      <c r="Q138" s="199"/>
      <c r="R138" s="199"/>
      <c r="S138" s="199"/>
      <c r="T138" s="20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4" t="s">
        <v>168</v>
      </c>
      <c r="AU138" s="194" t="s">
        <v>85</v>
      </c>
      <c r="AV138" s="14" t="s">
        <v>85</v>
      </c>
      <c r="AW138" s="14" t="s">
        <v>31</v>
      </c>
      <c r="AX138" s="14" t="s">
        <v>75</v>
      </c>
      <c r="AY138" s="194" t="s">
        <v>141</v>
      </c>
    </row>
    <row r="139" s="13" customFormat="1">
      <c r="A139" s="13"/>
      <c r="B139" s="185"/>
      <c r="C139" s="13"/>
      <c r="D139" s="186" t="s">
        <v>168</v>
      </c>
      <c r="E139" s="187" t="s">
        <v>1</v>
      </c>
      <c r="F139" s="188" t="s">
        <v>968</v>
      </c>
      <c r="G139" s="13"/>
      <c r="H139" s="187" t="s">
        <v>1</v>
      </c>
      <c r="I139" s="189"/>
      <c r="J139" s="13"/>
      <c r="K139" s="13"/>
      <c r="L139" s="185"/>
      <c r="M139" s="190"/>
      <c r="N139" s="191"/>
      <c r="O139" s="191"/>
      <c r="P139" s="191"/>
      <c r="Q139" s="191"/>
      <c r="R139" s="191"/>
      <c r="S139" s="191"/>
      <c r="T139" s="19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7" t="s">
        <v>168</v>
      </c>
      <c r="AU139" s="187" t="s">
        <v>85</v>
      </c>
      <c r="AV139" s="13" t="s">
        <v>83</v>
      </c>
      <c r="AW139" s="13" t="s">
        <v>31</v>
      </c>
      <c r="AX139" s="13" t="s">
        <v>75</v>
      </c>
      <c r="AY139" s="187" t="s">
        <v>141</v>
      </c>
    </row>
    <row r="140" s="14" customFormat="1">
      <c r="A140" s="14"/>
      <c r="B140" s="193"/>
      <c r="C140" s="14"/>
      <c r="D140" s="186" t="s">
        <v>168</v>
      </c>
      <c r="E140" s="194" t="s">
        <v>1</v>
      </c>
      <c r="F140" s="195" t="s">
        <v>969</v>
      </c>
      <c r="G140" s="14"/>
      <c r="H140" s="196">
        <v>5.9400000000000004</v>
      </c>
      <c r="I140" s="197"/>
      <c r="J140" s="14"/>
      <c r="K140" s="14"/>
      <c r="L140" s="193"/>
      <c r="M140" s="198"/>
      <c r="N140" s="199"/>
      <c r="O140" s="199"/>
      <c r="P140" s="199"/>
      <c r="Q140" s="199"/>
      <c r="R140" s="199"/>
      <c r="S140" s="199"/>
      <c r="T140" s="20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4" t="s">
        <v>168</v>
      </c>
      <c r="AU140" s="194" t="s">
        <v>85</v>
      </c>
      <c r="AV140" s="14" t="s">
        <v>85</v>
      </c>
      <c r="AW140" s="14" t="s">
        <v>31</v>
      </c>
      <c r="AX140" s="14" t="s">
        <v>75</v>
      </c>
      <c r="AY140" s="194" t="s">
        <v>141</v>
      </c>
    </row>
    <row r="141" s="13" customFormat="1">
      <c r="A141" s="13"/>
      <c r="B141" s="185"/>
      <c r="C141" s="13"/>
      <c r="D141" s="186" t="s">
        <v>168</v>
      </c>
      <c r="E141" s="187" t="s">
        <v>1</v>
      </c>
      <c r="F141" s="188" t="s">
        <v>970</v>
      </c>
      <c r="G141" s="13"/>
      <c r="H141" s="187" t="s">
        <v>1</v>
      </c>
      <c r="I141" s="189"/>
      <c r="J141" s="13"/>
      <c r="K141" s="13"/>
      <c r="L141" s="185"/>
      <c r="M141" s="190"/>
      <c r="N141" s="191"/>
      <c r="O141" s="191"/>
      <c r="P141" s="191"/>
      <c r="Q141" s="191"/>
      <c r="R141" s="191"/>
      <c r="S141" s="191"/>
      <c r="T141" s="19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7" t="s">
        <v>168</v>
      </c>
      <c r="AU141" s="187" t="s">
        <v>85</v>
      </c>
      <c r="AV141" s="13" t="s">
        <v>83</v>
      </c>
      <c r="AW141" s="13" t="s">
        <v>31</v>
      </c>
      <c r="AX141" s="13" t="s">
        <v>75</v>
      </c>
      <c r="AY141" s="187" t="s">
        <v>141</v>
      </c>
    </row>
    <row r="142" s="14" customFormat="1">
      <c r="A142" s="14"/>
      <c r="B142" s="193"/>
      <c r="C142" s="14"/>
      <c r="D142" s="186" t="s">
        <v>168</v>
      </c>
      <c r="E142" s="194" t="s">
        <v>1</v>
      </c>
      <c r="F142" s="195" t="s">
        <v>971</v>
      </c>
      <c r="G142" s="14"/>
      <c r="H142" s="196">
        <v>7.524</v>
      </c>
      <c r="I142" s="197"/>
      <c r="J142" s="14"/>
      <c r="K142" s="14"/>
      <c r="L142" s="193"/>
      <c r="M142" s="198"/>
      <c r="N142" s="199"/>
      <c r="O142" s="199"/>
      <c r="P142" s="199"/>
      <c r="Q142" s="199"/>
      <c r="R142" s="199"/>
      <c r="S142" s="199"/>
      <c r="T142" s="20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4" t="s">
        <v>168</v>
      </c>
      <c r="AU142" s="194" t="s">
        <v>85</v>
      </c>
      <c r="AV142" s="14" t="s">
        <v>85</v>
      </c>
      <c r="AW142" s="14" t="s">
        <v>31</v>
      </c>
      <c r="AX142" s="14" t="s">
        <v>75</v>
      </c>
      <c r="AY142" s="194" t="s">
        <v>141</v>
      </c>
    </row>
    <row r="143" s="15" customFormat="1">
      <c r="A143" s="15"/>
      <c r="B143" s="206"/>
      <c r="C143" s="15"/>
      <c r="D143" s="186" t="s">
        <v>168</v>
      </c>
      <c r="E143" s="207" t="s">
        <v>1</v>
      </c>
      <c r="F143" s="208" t="s">
        <v>236</v>
      </c>
      <c r="G143" s="15"/>
      <c r="H143" s="209">
        <v>171.553</v>
      </c>
      <c r="I143" s="210"/>
      <c r="J143" s="15"/>
      <c r="K143" s="15"/>
      <c r="L143" s="206"/>
      <c r="M143" s="211"/>
      <c r="N143" s="212"/>
      <c r="O143" s="212"/>
      <c r="P143" s="212"/>
      <c r="Q143" s="212"/>
      <c r="R143" s="212"/>
      <c r="S143" s="212"/>
      <c r="T143" s="21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07" t="s">
        <v>168</v>
      </c>
      <c r="AU143" s="207" t="s">
        <v>85</v>
      </c>
      <c r="AV143" s="15" t="s">
        <v>159</v>
      </c>
      <c r="AW143" s="15" t="s">
        <v>31</v>
      </c>
      <c r="AX143" s="15" t="s">
        <v>83</v>
      </c>
      <c r="AY143" s="207" t="s">
        <v>141</v>
      </c>
    </row>
    <row r="144" s="2" customFormat="1" ht="33" customHeight="1">
      <c r="A144" s="38"/>
      <c r="B144" s="171"/>
      <c r="C144" s="172" t="s">
        <v>171</v>
      </c>
      <c r="D144" s="172" t="s">
        <v>144</v>
      </c>
      <c r="E144" s="173" t="s">
        <v>972</v>
      </c>
      <c r="F144" s="174" t="s">
        <v>973</v>
      </c>
      <c r="G144" s="175" t="s">
        <v>239</v>
      </c>
      <c r="H144" s="176">
        <v>24.152000000000001</v>
      </c>
      <c r="I144" s="177"/>
      <c r="J144" s="178">
        <f>ROUND(I144*H144,2)</f>
        <v>0</v>
      </c>
      <c r="K144" s="174" t="s">
        <v>223</v>
      </c>
      <c r="L144" s="39"/>
      <c r="M144" s="179" t="s">
        <v>1</v>
      </c>
      <c r="N144" s="180" t="s">
        <v>40</v>
      </c>
      <c r="O144" s="77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3" t="s">
        <v>159</v>
      </c>
      <c r="AT144" s="183" t="s">
        <v>144</v>
      </c>
      <c r="AU144" s="183" t="s">
        <v>85</v>
      </c>
      <c r="AY144" s="19" t="s">
        <v>141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83</v>
      </c>
      <c r="BK144" s="184">
        <f>ROUND(I144*H144,2)</f>
        <v>0</v>
      </c>
      <c r="BL144" s="19" t="s">
        <v>159</v>
      </c>
      <c r="BM144" s="183" t="s">
        <v>974</v>
      </c>
    </row>
    <row r="145" s="14" customFormat="1">
      <c r="A145" s="14"/>
      <c r="B145" s="193"/>
      <c r="C145" s="14"/>
      <c r="D145" s="186" t="s">
        <v>168</v>
      </c>
      <c r="E145" s="194" t="s">
        <v>1</v>
      </c>
      <c r="F145" s="195" t="s">
        <v>975</v>
      </c>
      <c r="G145" s="14"/>
      <c r="H145" s="196">
        <v>22.472000000000001</v>
      </c>
      <c r="I145" s="197"/>
      <c r="J145" s="14"/>
      <c r="K145" s="14"/>
      <c r="L145" s="193"/>
      <c r="M145" s="198"/>
      <c r="N145" s="199"/>
      <c r="O145" s="199"/>
      <c r="P145" s="199"/>
      <c r="Q145" s="199"/>
      <c r="R145" s="199"/>
      <c r="S145" s="199"/>
      <c r="T145" s="20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4" t="s">
        <v>168</v>
      </c>
      <c r="AU145" s="194" t="s">
        <v>85</v>
      </c>
      <c r="AV145" s="14" t="s">
        <v>85</v>
      </c>
      <c r="AW145" s="14" t="s">
        <v>31</v>
      </c>
      <c r="AX145" s="14" t="s">
        <v>75</v>
      </c>
      <c r="AY145" s="194" t="s">
        <v>141</v>
      </c>
    </row>
    <row r="146" s="14" customFormat="1">
      <c r="A146" s="14"/>
      <c r="B146" s="193"/>
      <c r="C146" s="14"/>
      <c r="D146" s="186" t="s">
        <v>168</v>
      </c>
      <c r="E146" s="194" t="s">
        <v>1</v>
      </c>
      <c r="F146" s="195" t="s">
        <v>976</v>
      </c>
      <c r="G146" s="14"/>
      <c r="H146" s="196">
        <v>1.6799999999999999</v>
      </c>
      <c r="I146" s="197"/>
      <c r="J146" s="14"/>
      <c r="K146" s="14"/>
      <c r="L146" s="193"/>
      <c r="M146" s="198"/>
      <c r="N146" s="199"/>
      <c r="O146" s="199"/>
      <c r="P146" s="199"/>
      <c r="Q146" s="199"/>
      <c r="R146" s="199"/>
      <c r="S146" s="199"/>
      <c r="T146" s="20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4" t="s">
        <v>168</v>
      </c>
      <c r="AU146" s="194" t="s">
        <v>85</v>
      </c>
      <c r="AV146" s="14" t="s">
        <v>85</v>
      </c>
      <c r="AW146" s="14" t="s">
        <v>31</v>
      </c>
      <c r="AX146" s="14" t="s">
        <v>75</v>
      </c>
      <c r="AY146" s="194" t="s">
        <v>141</v>
      </c>
    </row>
    <row r="147" s="15" customFormat="1">
      <c r="A147" s="15"/>
      <c r="B147" s="206"/>
      <c r="C147" s="15"/>
      <c r="D147" s="186" t="s">
        <v>168</v>
      </c>
      <c r="E147" s="207" t="s">
        <v>1</v>
      </c>
      <c r="F147" s="208" t="s">
        <v>236</v>
      </c>
      <c r="G147" s="15"/>
      <c r="H147" s="209">
        <v>24.152000000000001</v>
      </c>
      <c r="I147" s="210"/>
      <c r="J147" s="15"/>
      <c r="K147" s="15"/>
      <c r="L147" s="206"/>
      <c r="M147" s="211"/>
      <c r="N147" s="212"/>
      <c r="O147" s="212"/>
      <c r="P147" s="212"/>
      <c r="Q147" s="212"/>
      <c r="R147" s="212"/>
      <c r="S147" s="212"/>
      <c r="T147" s="21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07" t="s">
        <v>168</v>
      </c>
      <c r="AU147" s="207" t="s">
        <v>85</v>
      </c>
      <c r="AV147" s="15" t="s">
        <v>159</v>
      </c>
      <c r="AW147" s="15" t="s">
        <v>31</v>
      </c>
      <c r="AX147" s="15" t="s">
        <v>83</v>
      </c>
      <c r="AY147" s="207" t="s">
        <v>141</v>
      </c>
    </row>
    <row r="148" s="2" customFormat="1" ht="37.8" customHeight="1">
      <c r="A148" s="38"/>
      <c r="B148" s="171"/>
      <c r="C148" s="172" t="s">
        <v>179</v>
      </c>
      <c r="D148" s="172" t="s">
        <v>144</v>
      </c>
      <c r="E148" s="173" t="s">
        <v>253</v>
      </c>
      <c r="F148" s="174" t="s">
        <v>254</v>
      </c>
      <c r="G148" s="175" t="s">
        <v>239</v>
      </c>
      <c r="H148" s="176">
        <v>195.69999999999999</v>
      </c>
      <c r="I148" s="177"/>
      <c r="J148" s="178">
        <f>ROUND(I148*H148,2)</f>
        <v>0</v>
      </c>
      <c r="K148" s="174" t="s">
        <v>223</v>
      </c>
      <c r="L148" s="39"/>
      <c r="M148" s="179" t="s">
        <v>1</v>
      </c>
      <c r="N148" s="180" t="s">
        <v>40</v>
      </c>
      <c r="O148" s="77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159</v>
      </c>
      <c r="AT148" s="183" t="s">
        <v>144</v>
      </c>
      <c r="AU148" s="183" t="s">
        <v>85</v>
      </c>
      <c r="AY148" s="19" t="s">
        <v>141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83</v>
      </c>
      <c r="BK148" s="184">
        <f>ROUND(I148*H148,2)</f>
        <v>0</v>
      </c>
      <c r="BL148" s="19" t="s">
        <v>159</v>
      </c>
      <c r="BM148" s="183" t="s">
        <v>977</v>
      </c>
    </row>
    <row r="149" s="14" customFormat="1">
      <c r="A149" s="14"/>
      <c r="B149" s="193"/>
      <c r="C149" s="14"/>
      <c r="D149" s="186" t="s">
        <v>168</v>
      </c>
      <c r="E149" s="194" t="s">
        <v>1</v>
      </c>
      <c r="F149" s="195" t="s">
        <v>978</v>
      </c>
      <c r="G149" s="14"/>
      <c r="H149" s="196">
        <v>171.55000000000001</v>
      </c>
      <c r="I149" s="197"/>
      <c r="J149" s="14"/>
      <c r="K149" s="14"/>
      <c r="L149" s="193"/>
      <c r="M149" s="198"/>
      <c r="N149" s="199"/>
      <c r="O149" s="199"/>
      <c r="P149" s="199"/>
      <c r="Q149" s="199"/>
      <c r="R149" s="199"/>
      <c r="S149" s="199"/>
      <c r="T149" s="20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4" t="s">
        <v>168</v>
      </c>
      <c r="AU149" s="194" t="s">
        <v>85</v>
      </c>
      <c r="AV149" s="14" t="s">
        <v>85</v>
      </c>
      <c r="AW149" s="14" t="s">
        <v>31</v>
      </c>
      <c r="AX149" s="14" t="s">
        <v>75</v>
      </c>
      <c r="AY149" s="194" t="s">
        <v>141</v>
      </c>
    </row>
    <row r="150" s="14" customFormat="1">
      <c r="A150" s="14"/>
      <c r="B150" s="193"/>
      <c r="C150" s="14"/>
      <c r="D150" s="186" t="s">
        <v>168</v>
      </c>
      <c r="E150" s="194" t="s">
        <v>1</v>
      </c>
      <c r="F150" s="195" t="s">
        <v>979</v>
      </c>
      <c r="G150" s="14"/>
      <c r="H150" s="196">
        <v>24.149999999999999</v>
      </c>
      <c r="I150" s="197"/>
      <c r="J150" s="14"/>
      <c r="K150" s="14"/>
      <c r="L150" s="193"/>
      <c r="M150" s="198"/>
      <c r="N150" s="199"/>
      <c r="O150" s="199"/>
      <c r="P150" s="199"/>
      <c r="Q150" s="199"/>
      <c r="R150" s="199"/>
      <c r="S150" s="199"/>
      <c r="T150" s="20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4" t="s">
        <v>168</v>
      </c>
      <c r="AU150" s="194" t="s">
        <v>85</v>
      </c>
      <c r="AV150" s="14" t="s">
        <v>85</v>
      </c>
      <c r="AW150" s="14" t="s">
        <v>31</v>
      </c>
      <c r="AX150" s="14" t="s">
        <v>75</v>
      </c>
      <c r="AY150" s="194" t="s">
        <v>141</v>
      </c>
    </row>
    <row r="151" s="15" customFormat="1">
      <c r="A151" s="15"/>
      <c r="B151" s="206"/>
      <c r="C151" s="15"/>
      <c r="D151" s="186" t="s">
        <v>168</v>
      </c>
      <c r="E151" s="207" t="s">
        <v>1</v>
      </c>
      <c r="F151" s="208" t="s">
        <v>236</v>
      </c>
      <c r="G151" s="15"/>
      <c r="H151" s="209">
        <v>195.70000000000002</v>
      </c>
      <c r="I151" s="210"/>
      <c r="J151" s="15"/>
      <c r="K151" s="15"/>
      <c r="L151" s="206"/>
      <c r="M151" s="211"/>
      <c r="N151" s="212"/>
      <c r="O151" s="212"/>
      <c r="P151" s="212"/>
      <c r="Q151" s="212"/>
      <c r="R151" s="212"/>
      <c r="S151" s="212"/>
      <c r="T151" s="21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07" t="s">
        <v>168</v>
      </c>
      <c r="AU151" s="207" t="s">
        <v>85</v>
      </c>
      <c r="AV151" s="15" t="s">
        <v>159</v>
      </c>
      <c r="AW151" s="15" t="s">
        <v>31</v>
      </c>
      <c r="AX151" s="15" t="s">
        <v>83</v>
      </c>
      <c r="AY151" s="207" t="s">
        <v>141</v>
      </c>
    </row>
    <row r="152" s="2" customFormat="1" ht="37.8" customHeight="1">
      <c r="A152" s="38"/>
      <c r="B152" s="171"/>
      <c r="C152" s="172" t="s">
        <v>182</v>
      </c>
      <c r="D152" s="172" t="s">
        <v>144</v>
      </c>
      <c r="E152" s="173" t="s">
        <v>258</v>
      </c>
      <c r="F152" s="174" t="s">
        <v>259</v>
      </c>
      <c r="G152" s="175" t="s">
        <v>239</v>
      </c>
      <c r="H152" s="176">
        <v>782.79999999999995</v>
      </c>
      <c r="I152" s="177"/>
      <c r="J152" s="178">
        <f>ROUND(I152*H152,2)</f>
        <v>0</v>
      </c>
      <c r="K152" s="174" t="s">
        <v>223</v>
      </c>
      <c r="L152" s="39"/>
      <c r="M152" s="179" t="s">
        <v>1</v>
      </c>
      <c r="N152" s="180" t="s">
        <v>40</v>
      </c>
      <c r="O152" s="77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3" t="s">
        <v>159</v>
      </c>
      <c r="AT152" s="183" t="s">
        <v>144</v>
      </c>
      <c r="AU152" s="183" t="s">
        <v>85</v>
      </c>
      <c r="AY152" s="19" t="s">
        <v>141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9" t="s">
        <v>83</v>
      </c>
      <c r="BK152" s="184">
        <f>ROUND(I152*H152,2)</f>
        <v>0</v>
      </c>
      <c r="BL152" s="19" t="s">
        <v>159</v>
      </c>
      <c r="BM152" s="183" t="s">
        <v>980</v>
      </c>
    </row>
    <row r="153" s="14" customFormat="1">
      <c r="A153" s="14"/>
      <c r="B153" s="193"/>
      <c r="C153" s="14"/>
      <c r="D153" s="186" t="s">
        <v>168</v>
      </c>
      <c r="E153" s="194" t="s">
        <v>1</v>
      </c>
      <c r="F153" s="195" t="s">
        <v>981</v>
      </c>
      <c r="G153" s="14"/>
      <c r="H153" s="196">
        <v>782.79999999999995</v>
      </c>
      <c r="I153" s="197"/>
      <c r="J153" s="14"/>
      <c r="K153" s="14"/>
      <c r="L153" s="193"/>
      <c r="M153" s="198"/>
      <c r="N153" s="199"/>
      <c r="O153" s="199"/>
      <c r="P153" s="199"/>
      <c r="Q153" s="199"/>
      <c r="R153" s="199"/>
      <c r="S153" s="199"/>
      <c r="T153" s="20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4" t="s">
        <v>168</v>
      </c>
      <c r="AU153" s="194" t="s">
        <v>85</v>
      </c>
      <c r="AV153" s="14" t="s">
        <v>85</v>
      </c>
      <c r="AW153" s="14" t="s">
        <v>31</v>
      </c>
      <c r="AX153" s="14" t="s">
        <v>83</v>
      </c>
      <c r="AY153" s="194" t="s">
        <v>141</v>
      </c>
    </row>
    <row r="154" s="2" customFormat="1" ht="24.15" customHeight="1">
      <c r="A154" s="38"/>
      <c r="B154" s="171"/>
      <c r="C154" s="172" t="s">
        <v>186</v>
      </c>
      <c r="D154" s="172" t="s">
        <v>144</v>
      </c>
      <c r="E154" s="173" t="s">
        <v>266</v>
      </c>
      <c r="F154" s="174" t="s">
        <v>267</v>
      </c>
      <c r="G154" s="175" t="s">
        <v>239</v>
      </c>
      <c r="H154" s="176">
        <v>195.69999999999999</v>
      </c>
      <c r="I154" s="177"/>
      <c r="J154" s="178">
        <f>ROUND(I154*H154,2)</f>
        <v>0</v>
      </c>
      <c r="K154" s="174" t="s">
        <v>223</v>
      </c>
      <c r="L154" s="39"/>
      <c r="M154" s="179" t="s">
        <v>1</v>
      </c>
      <c r="N154" s="180" t="s">
        <v>40</v>
      </c>
      <c r="O154" s="77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3" t="s">
        <v>159</v>
      </c>
      <c r="AT154" s="183" t="s">
        <v>144</v>
      </c>
      <c r="AU154" s="183" t="s">
        <v>85</v>
      </c>
      <c r="AY154" s="19" t="s">
        <v>141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9" t="s">
        <v>83</v>
      </c>
      <c r="BK154" s="184">
        <f>ROUND(I154*H154,2)</f>
        <v>0</v>
      </c>
      <c r="BL154" s="19" t="s">
        <v>159</v>
      </c>
      <c r="BM154" s="183" t="s">
        <v>982</v>
      </c>
    </row>
    <row r="155" s="2" customFormat="1" ht="33" customHeight="1">
      <c r="A155" s="38"/>
      <c r="B155" s="171"/>
      <c r="C155" s="172" t="s">
        <v>191</v>
      </c>
      <c r="D155" s="172" t="s">
        <v>144</v>
      </c>
      <c r="E155" s="173" t="s">
        <v>504</v>
      </c>
      <c r="F155" s="174" t="s">
        <v>505</v>
      </c>
      <c r="G155" s="175" t="s">
        <v>276</v>
      </c>
      <c r="H155" s="176">
        <v>371.82999999999998</v>
      </c>
      <c r="I155" s="177"/>
      <c r="J155" s="178">
        <f>ROUND(I155*H155,2)</f>
        <v>0</v>
      </c>
      <c r="K155" s="174" t="s">
        <v>223</v>
      </c>
      <c r="L155" s="39"/>
      <c r="M155" s="179" t="s">
        <v>1</v>
      </c>
      <c r="N155" s="180" t="s">
        <v>40</v>
      </c>
      <c r="O155" s="77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3" t="s">
        <v>159</v>
      </c>
      <c r="AT155" s="183" t="s">
        <v>144</v>
      </c>
      <c r="AU155" s="183" t="s">
        <v>85</v>
      </c>
      <c r="AY155" s="19" t="s">
        <v>141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9" t="s">
        <v>83</v>
      </c>
      <c r="BK155" s="184">
        <f>ROUND(I155*H155,2)</f>
        <v>0</v>
      </c>
      <c r="BL155" s="19" t="s">
        <v>159</v>
      </c>
      <c r="BM155" s="183" t="s">
        <v>983</v>
      </c>
    </row>
    <row r="156" s="14" customFormat="1">
      <c r="A156" s="14"/>
      <c r="B156" s="193"/>
      <c r="C156" s="14"/>
      <c r="D156" s="186" t="s">
        <v>168</v>
      </c>
      <c r="E156" s="194" t="s">
        <v>1</v>
      </c>
      <c r="F156" s="195" t="s">
        <v>984</v>
      </c>
      <c r="G156" s="14"/>
      <c r="H156" s="196">
        <v>371.82999999999998</v>
      </c>
      <c r="I156" s="197"/>
      <c r="J156" s="14"/>
      <c r="K156" s="14"/>
      <c r="L156" s="193"/>
      <c r="M156" s="198"/>
      <c r="N156" s="199"/>
      <c r="O156" s="199"/>
      <c r="P156" s="199"/>
      <c r="Q156" s="199"/>
      <c r="R156" s="199"/>
      <c r="S156" s="199"/>
      <c r="T156" s="20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4" t="s">
        <v>168</v>
      </c>
      <c r="AU156" s="194" t="s">
        <v>85</v>
      </c>
      <c r="AV156" s="14" t="s">
        <v>85</v>
      </c>
      <c r="AW156" s="14" t="s">
        <v>31</v>
      </c>
      <c r="AX156" s="14" t="s">
        <v>83</v>
      </c>
      <c r="AY156" s="194" t="s">
        <v>141</v>
      </c>
    </row>
    <row r="157" s="2" customFormat="1" ht="16.5" customHeight="1">
      <c r="A157" s="38"/>
      <c r="B157" s="171"/>
      <c r="C157" s="172" t="s">
        <v>197</v>
      </c>
      <c r="D157" s="172" t="s">
        <v>144</v>
      </c>
      <c r="E157" s="173" t="s">
        <v>279</v>
      </c>
      <c r="F157" s="174" t="s">
        <v>280</v>
      </c>
      <c r="G157" s="175" t="s">
        <v>239</v>
      </c>
      <c r="H157" s="176">
        <v>195.69999999999999</v>
      </c>
      <c r="I157" s="177"/>
      <c r="J157" s="178">
        <f>ROUND(I157*H157,2)</f>
        <v>0</v>
      </c>
      <c r="K157" s="174" t="s">
        <v>223</v>
      </c>
      <c r="L157" s="39"/>
      <c r="M157" s="179" t="s">
        <v>1</v>
      </c>
      <c r="N157" s="180" t="s">
        <v>40</v>
      </c>
      <c r="O157" s="77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3" t="s">
        <v>159</v>
      </c>
      <c r="AT157" s="183" t="s">
        <v>144</v>
      </c>
      <c r="AU157" s="183" t="s">
        <v>85</v>
      </c>
      <c r="AY157" s="19" t="s">
        <v>141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9" t="s">
        <v>83</v>
      </c>
      <c r="BK157" s="184">
        <f>ROUND(I157*H157,2)</f>
        <v>0</v>
      </c>
      <c r="BL157" s="19" t="s">
        <v>159</v>
      </c>
      <c r="BM157" s="183" t="s">
        <v>985</v>
      </c>
    </row>
    <row r="158" s="2" customFormat="1" ht="37.8" customHeight="1">
      <c r="A158" s="38"/>
      <c r="B158" s="171"/>
      <c r="C158" s="172" t="s">
        <v>201</v>
      </c>
      <c r="D158" s="172" t="s">
        <v>144</v>
      </c>
      <c r="E158" s="173" t="s">
        <v>283</v>
      </c>
      <c r="F158" s="174" t="s">
        <v>284</v>
      </c>
      <c r="G158" s="175" t="s">
        <v>222</v>
      </c>
      <c r="H158" s="176">
        <v>241.5</v>
      </c>
      <c r="I158" s="177"/>
      <c r="J158" s="178">
        <f>ROUND(I158*H158,2)</f>
        <v>0</v>
      </c>
      <c r="K158" s="174" t="s">
        <v>223</v>
      </c>
      <c r="L158" s="39"/>
      <c r="M158" s="179" t="s">
        <v>1</v>
      </c>
      <c r="N158" s="180" t="s">
        <v>40</v>
      </c>
      <c r="O158" s="77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3" t="s">
        <v>159</v>
      </c>
      <c r="AT158" s="183" t="s">
        <v>144</v>
      </c>
      <c r="AU158" s="183" t="s">
        <v>85</v>
      </c>
      <c r="AY158" s="19" t="s">
        <v>141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9" t="s">
        <v>83</v>
      </c>
      <c r="BK158" s="184">
        <f>ROUND(I158*H158,2)</f>
        <v>0</v>
      </c>
      <c r="BL158" s="19" t="s">
        <v>159</v>
      </c>
      <c r="BM158" s="183" t="s">
        <v>986</v>
      </c>
    </row>
    <row r="159" s="13" customFormat="1">
      <c r="A159" s="13"/>
      <c r="B159" s="185"/>
      <c r="C159" s="13"/>
      <c r="D159" s="186" t="s">
        <v>168</v>
      </c>
      <c r="E159" s="187" t="s">
        <v>1</v>
      </c>
      <c r="F159" s="188" t="s">
        <v>987</v>
      </c>
      <c r="G159" s="13"/>
      <c r="H159" s="187" t="s">
        <v>1</v>
      </c>
      <c r="I159" s="189"/>
      <c r="J159" s="13"/>
      <c r="K159" s="13"/>
      <c r="L159" s="185"/>
      <c r="M159" s="190"/>
      <c r="N159" s="191"/>
      <c r="O159" s="191"/>
      <c r="P159" s="191"/>
      <c r="Q159" s="191"/>
      <c r="R159" s="191"/>
      <c r="S159" s="191"/>
      <c r="T159" s="19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7" t="s">
        <v>168</v>
      </c>
      <c r="AU159" s="187" t="s">
        <v>85</v>
      </c>
      <c r="AV159" s="13" t="s">
        <v>83</v>
      </c>
      <c r="AW159" s="13" t="s">
        <v>31</v>
      </c>
      <c r="AX159" s="13" t="s">
        <v>75</v>
      </c>
      <c r="AY159" s="187" t="s">
        <v>141</v>
      </c>
    </row>
    <row r="160" s="13" customFormat="1">
      <c r="A160" s="13"/>
      <c r="B160" s="185"/>
      <c r="C160" s="13"/>
      <c r="D160" s="186" t="s">
        <v>168</v>
      </c>
      <c r="E160" s="187" t="s">
        <v>1</v>
      </c>
      <c r="F160" s="188" t="s">
        <v>964</v>
      </c>
      <c r="G160" s="13"/>
      <c r="H160" s="187" t="s">
        <v>1</v>
      </c>
      <c r="I160" s="189"/>
      <c r="J160" s="13"/>
      <c r="K160" s="13"/>
      <c r="L160" s="185"/>
      <c r="M160" s="190"/>
      <c r="N160" s="191"/>
      <c r="O160" s="191"/>
      <c r="P160" s="191"/>
      <c r="Q160" s="191"/>
      <c r="R160" s="191"/>
      <c r="S160" s="191"/>
      <c r="T160" s="19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7" t="s">
        <v>168</v>
      </c>
      <c r="AU160" s="187" t="s">
        <v>85</v>
      </c>
      <c r="AV160" s="13" t="s">
        <v>83</v>
      </c>
      <c r="AW160" s="13" t="s">
        <v>31</v>
      </c>
      <c r="AX160" s="13" t="s">
        <v>75</v>
      </c>
      <c r="AY160" s="187" t="s">
        <v>141</v>
      </c>
    </row>
    <row r="161" s="14" customFormat="1">
      <c r="A161" s="14"/>
      <c r="B161" s="193"/>
      <c r="C161" s="14"/>
      <c r="D161" s="186" t="s">
        <v>168</v>
      </c>
      <c r="E161" s="194" t="s">
        <v>1</v>
      </c>
      <c r="F161" s="195" t="s">
        <v>988</v>
      </c>
      <c r="G161" s="14"/>
      <c r="H161" s="196">
        <v>112.8</v>
      </c>
      <c r="I161" s="197"/>
      <c r="J161" s="14"/>
      <c r="K161" s="14"/>
      <c r="L161" s="193"/>
      <c r="M161" s="198"/>
      <c r="N161" s="199"/>
      <c r="O161" s="199"/>
      <c r="P161" s="199"/>
      <c r="Q161" s="199"/>
      <c r="R161" s="199"/>
      <c r="S161" s="199"/>
      <c r="T161" s="20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4" t="s">
        <v>168</v>
      </c>
      <c r="AU161" s="194" t="s">
        <v>85</v>
      </c>
      <c r="AV161" s="14" t="s">
        <v>85</v>
      </c>
      <c r="AW161" s="14" t="s">
        <v>31</v>
      </c>
      <c r="AX161" s="14" t="s">
        <v>75</v>
      </c>
      <c r="AY161" s="194" t="s">
        <v>141</v>
      </c>
    </row>
    <row r="162" s="14" customFormat="1">
      <c r="A162" s="14"/>
      <c r="B162" s="193"/>
      <c r="C162" s="14"/>
      <c r="D162" s="186" t="s">
        <v>168</v>
      </c>
      <c r="E162" s="194" t="s">
        <v>1</v>
      </c>
      <c r="F162" s="195" t="s">
        <v>989</v>
      </c>
      <c r="G162" s="14"/>
      <c r="H162" s="196">
        <v>115.2</v>
      </c>
      <c r="I162" s="197"/>
      <c r="J162" s="14"/>
      <c r="K162" s="14"/>
      <c r="L162" s="193"/>
      <c r="M162" s="198"/>
      <c r="N162" s="199"/>
      <c r="O162" s="199"/>
      <c r="P162" s="199"/>
      <c r="Q162" s="199"/>
      <c r="R162" s="199"/>
      <c r="S162" s="199"/>
      <c r="T162" s="20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4" t="s">
        <v>168</v>
      </c>
      <c r="AU162" s="194" t="s">
        <v>85</v>
      </c>
      <c r="AV162" s="14" t="s">
        <v>85</v>
      </c>
      <c r="AW162" s="14" t="s">
        <v>31</v>
      </c>
      <c r="AX162" s="14" t="s">
        <v>75</v>
      </c>
      <c r="AY162" s="194" t="s">
        <v>141</v>
      </c>
    </row>
    <row r="163" s="13" customFormat="1">
      <c r="A163" s="13"/>
      <c r="B163" s="185"/>
      <c r="C163" s="13"/>
      <c r="D163" s="186" t="s">
        <v>168</v>
      </c>
      <c r="E163" s="187" t="s">
        <v>1</v>
      </c>
      <c r="F163" s="188" t="s">
        <v>968</v>
      </c>
      <c r="G163" s="13"/>
      <c r="H163" s="187" t="s">
        <v>1</v>
      </c>
      <c r="I163" s="189"/>
      <c r="J163" s="13"/>
      <c r="K163" s="13"/>
      <c r="L163" s="185"/>
      <c r="M163" s="190"/>
      <c r="N163" s="191"/>
      <c r="O163" s="191"/>
      <c r="P163" s="191"/>
      <c r="Q163" s="191"/>
      <c r="R163" s="191"/>
      <c r="S163" s="191"/>
      <c r="T163" s="19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7" t="s">
        <v>168</v>
      </c>
      <c r="AU163" s="187" t="s">
        <v>85</v>
      </c>
      <c r="AV163" s="13" t="s">
        <v>83</v>
      </c>
      <c r="AW163" s="13" t="s">
        <v>31</v>
      </c>
      <c r="AX163" s="13" t="s">
        <v>75</v>
      </c>
      <c r="AY163" s="187" t="s">
        <v>141</v>
      </c>
    </row>
    <row r="164" s="14" customFormat="1">
      <c r="A164" s="14"/>
      <c r="B164" s="193"/>
      <c r="C164" s="14"/>
      <c r="D164" s="186" t="s">
        <v>168</v>
      </c>
      <c r="E164" s="194" t="s">
        <v>1</v>
      </c>
      <c r="F164" s="195" t="s">
        <v>990</v>
      </c>
      <c r="G164" s="14"/>
      <c r="H164" s="196">
        <v>6.5</v>
      </c>
      <c r="I164" s="197"/>
      <c r="J164" s="14"/>
      <c r="K164" s="14"/>
      <c r="L164" s="193"/>
      <c r="M164" s="198"/>
      <c r="N164" s="199"/>
      <c r="O164" s="199"/>
      <c r="P164" s="199"/>
      <c r="Q164" s="199"/>
      <c r="R164" s="199"/>
      <c r="S164" s="199"/>
      <c r="T164" s="20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4" t="s">
        <v>168</v>
      </c>
      <c r="AU164" s="194" t="s">
        <v>85</v>
      </c>
      <c r="AV164" s="14" t="s">
        <v>85</v>
      </c>
      <c r="AW164" s="14" t="s">
        <v>31</v>
      </c>
      <c r="AX164" s="14" t="s">
        <v>75</v>
      </c>
      <c r="AY164" s="194" t="s">
        <v>141</v>
      </c>
    </row>
    <row r="165" s="14" customFormat="1">
      <c r="A165" s="14"/>
      <c r="B165" s="193"/>
      <c r="C165" s="14"/>
      <c r="D165" s="186" t="s">
        <v>168</v>
      </c>
      <c r="E165" s="194" t="s">
        <v>1</v>
      </c>
      <c r="F165" s="195" t="s">
        <v>991</v>
      </c>
      <c r="G165" s="14"/>
      <c r="H165" s="196">
        <v>7</v>
      </c>
      <c r="I165" s="197"/>
      <c r="J165" s="14"/>
      <c r="K165" s="14"/>
      <c r="L165" s="193"/>
      <c r="M165" s="198"/>
      <c r="N165" s="199"/>
      <c r="O165" s="199"/>
      <c r="P165" s="199"/>
      <c r="Q165" s="199"/>
      <c r="R165" s="199"/>
      <c r="S165" s="199"/>
      <c r="T165" s="20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4" t="s">
        <v>168</v>
      </c>
      <c r="AU165" s="194" t="s">
        <v>85</v>
      </c>
      <c r="AV165" s="14" t="s">
        <v>85</v>
      </c>
      <c r="AW165" s="14" t="s">
        <v>31</v>
      </c>
      <c r="AX165" s="14" t="s">
        <v>75</v>
      </c>
      <c r="AY165" s="194" t="s">
        <v>141</v>
      </c>
    </row>
    <row r="166" s="15" customFormat="1">
      <c r="A166" s="15"/>
      <c r="B166" s="206"/>
      <c r="C166" s="15"/>
      <c r="D166" s="186" t="s">
        <v>168</v>
      </c>
      <c r="E166" s="207" t="s">
        <v>1</v>
      </c>
      <c r="F166" s="208" t="s">
        <v>236</v>
      </c>
      <c r="G166" s="15"/>
      <c r="H166" s="209">
        <v>241.5</v>
      </c>
      <c r="I166" s="210"/>
      <c r="J166" s="15"/>
      <c r="K166" s="15"/>
      <c r="L166" s="206"/>
      <c r="M166" s="211"/>
      <c r="N166" s="212"/>
      <c r="O166" s="212"/>
      <c r="P166" s="212"/>
      <c r="Q166" s="212"/>
      <c r="R166" s="212"/>
      <c r="S166" s="212"/>
      <c r="T166" s="21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07" t="s">
        <v>168</v>
      </c>
      <c r="AU166" s="207" t="s">
        <v>85</v>
      </c>
      <c r="AV166" s="15" t="s">
        <v>159</v>
      </c>
      <c r="AW166" s="15" t="s">
        <v>31</v>
      </c>
      <c r="AX166" s="15" t="s">
        <v>83</v>
      </c>
      <c r="AY166" s="207" t="s">
        <v>141</v>
      </c>
    </row>
    <row r="167" s="2" customFormat="1" ht="16.5" customHeight="1">
      <c r="A167" s="38"/>
      <c r="B167" s="171"/>
      <c r="C167" s="214" t="s">
        <v>205</v>
      </c>
      <c r="D167" s="214" t="s">
        <v>287</v>
      </c>
      <c r="E167" s="215" t="s">
        <v>288</v>
      </c>
      <c r="F167" s="216" t="s">
        <v>289</v>
      </c>
      <c r="G167" s="217" t="s">
        <v>276</v>
      </c>
      <c r="H167" s="218">
        <v>45.884999999999998</v>
      </c>
      <c r="I167" s="219"/>
      <c r="J167" s="220">
        <f>ROUND(I167*H167,2)</f>
        <v>0</v>
      </c>
      <c r="K167" s="216" t="s">
        <v>223</v>
      </c>
      <c r="L167" s="221"/>
      <c r="M167" s="222" t="s">
        <v>1</v>
      </c>
      <c r="N167" s="223" t="s">
        <v>40</v>
      </c>
      <c r="O167" s="77"/>
      <c r="P167" s="181">
        <f>O167*H167</f>
        <v>0</v>
      </c>
      <c r="Q167" s="181">
        <v>1</v>
      </c>
      <c r="R167" s="181">
        <f>Q167*H167</f>
        <v>45.884999999999998</v>
      </c>
      <c r="S167" s="181">
        <v>0</v>
      </c>
      <c r="T167" s="18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3" t="s">
        <v>182</v>
      </c>
      <c r="AT167" s="183" t="s">
        <v>287</v>
      </c>
      <c r="AU167" s="183" t="s">
        <v>85</v>
      </c>
      <c r="AY167" s="19" t="s">
        <v>141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9" t="s">
        <v>83</v>
      </c>
      <c r="BK167" s="184">
        <f>ROUND(I167*H167,2)</f>
        <v>0</v>
      </c>
      <c r="BL167" s="19" t="s">
        <v>159</v>
      </c>
      <c r="BM167" s="183" t="s">
        <v>992</v>
      </c>
    </row>
    <row r="168" s="14" customFormat="1">
      <c r="A168" s="14"/>
      <c r="B168" s="193"/>
      <c r="C168" s="14"/>
      <c r="D168" s="186" t="s">
        <v>168</v>
      </c>
      <c r="E168" s="194" t="s">
        <v>1</v>
      </c>
      <c r="F168" s="195" t="s">
        <v>993</v>
      </c>
      <c r="G168" s="14"/>
      <c r="H168" s="196">
        <v>45.884999999999998</v>
      </c>
      <c r="I168" s="197"/>
      <c r="J168" s="14"/>
      <c r="K168" s="14"/>
      <c r="L168" s="193"/>
      <c r="M168" s="198"/>
      <c r="N168" s="199"/>
      <c r="O168" s="199"/>
      <c r="P168" s="199"/>
      <c r="Q168" s="199"/>
      <c r="R168" s="199"/>
      <c r="S168" s="199"/>
      <c r="T168" s="20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4" t="s">
        <v>168</v>
      </c>
      <c r="AU168" s="194" t="s">
        <v>85</v>
      </c>
      <c r="AV168" s="14" t="s">
        <v>85</v>
      </c>
      <c r="AW168" s="14" t="s">
        <v>31</v>
      </c>
      <c r="AX168" s="14" t="s">
        <v>83</v>
      </c>
      <c r="AY168" s="194" t="s">
        <v>141</v>
      </c>
    </row>
    <row r="169" s="2" customFormat="1" ht="33" customHeight="1">
      <c r="A169" s="38"/>
      <c r="B169" s="171"/>
      <c r="C169" s="172" t="s">
        <v>282</v>
      </c>
      <c r="D169" s="172" t="s">
        <v>144</v>
      </c>
      <c r="E169" s="173" t="s">
        <v>293</v>
      </c>
      <c r="F169" s="174" t="s">
        <v>294</v>
      </c>
      <c r="G169" s="175" t="s">
        <v>222</v>
      </c>
      <c r="H169" s="176">
        <v>241.5</v>
      </c>
      <c r="I169" s="177"/>
      <c r="J169" s="178">
        <f>ROUND(I169*H169,2)</f>
        <v>0</v>
      </c>
      <c r="K169" s="174" t="s">
        <v>223</v>
      </c>
      <c r="L169" s="39"/>
      <c r="M169" s="179" t="s">
        <v>1</v>
      </c>
      <c r="N169" s="180" t="s">
        <v>40</v>
      </c>
      <c r="O169" s="77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3" t="s">
        <v>159</v>
      </c>
      <c r="AT169" s="183" t="s">
        <v>144</v>
      </c>
      <c r="AU169" s="183" t="s">
        <v>85</v>
      </c>
      <c r="AY169" s="19" t="s">
        <v>141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9" t="s">
        <v>83</v>
      </c>
      <c r="BK169" s="184">
        <f>ROUND(I169*H169,2)</f>
        <v>0</v>
      </c>
      <c r="BL169" s="19" t="s">
        <v>159</v>
      </c>
      <c r="BM169" s="183" t="s">
        <v>994</v>
      </c>
    </row>
    <row r="170" s="2" customFormat="1" ht="16.5" customHeight="1">
      <c r="A170" s="38"/>
      <c r="B170" s="171"/>
      <c r="C170" s="214" t="s">
        <v>8</v>
      </c>
      <c r="D170" s="214" t="s">
        <v>287</v>
      </c>
      <c r="E170" s="215" t="s">
        <v>302</v>
      </c>
      <c r="F170" s="216" t="s">
        <v>303</v>
      </c>
      <c r="G170" s="217" t="s">
        <v>304</v>
      </c>
      <c r="H170" s="218">
        <v>7.6070000000000002</v>
      </c>
      <c r="I170" s="219"/>
      <c r="J170" s="220">
        <f>ROUND(I170*H170,2)</f>
        <v>0</v>
      </c>
      <c r="K170" s="216" t="s">
        <v>223</v>
      </c>
      <c r="L170" s="221"/>
      <c r="M170" s="222" t="s">
        <v>1</v>
      </c>
      <c r="N170" s="223" t="s">
        <v>40</v>
      </c>
      <c r="O170" s="77"/>
      <c r="P170" s="181">
        <f>O170*H170</f>
        <v>0</v>
      </c>
      <c r="Q170" s="181">
        <v>0.001</v>
      </c>
      <c r="R170" s="181">
        <f>Q170*H170</f>
        <v>0.007607</v>
      </c>
      <c r="S170" s="181">
        <v>0</v>
      </c>
      <c r="T170" s="18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3" t="s">
        <v>182</v>
      </c>
      <c r="AT170" s="183" t="s">
        <v>287</v>
      </c>
      <c r="AU170" s="183" t="s">
        <v>85</v>
      </c>
      <c r="AY170" s="19" t="s">
        <v>141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9" t="s">
        <v>83</v>
      </c>
      <c r="BK170" s="184">
        <f>ROUND(I170*H170,2)</f>
        <v>0</v>
      </c>
      <c r="BL170" s="19" t="s">
        <v>159</v>
      </c>
      <c r="BM170" s="183" t="s">
        <v>995</v>
      </c>
    </row>
    <row r="171" s="14" customFormat="1">
      <c r="A171" s="14"/>
      <c r="B171" s="193"/>
      <c r="C171" s="14"/>
      <c r="D171" s="186" t="s">
        <v>168</v>
      </c>
      <c r="E171" s="194" t="s">
        <v>1</v>
      </c>
      <c r="F171" s="195" t="s">
        <v>996</v>
      </c>
      <c r="G171" s="14"/>
      <c r="H171" s="196">
        <v>7.6070000000000002</v>
      </c>
      <c r="I171" s="197"/>
      <c r="J171" s="14"/>
      <c r="K171" s="14"/>
      <c r="L171" s="193"/>
      <c r="M171" s="198"/>
      <c r="N171" s="199"/>
      <c r="O171" s="199"/>
      <c r="P171" s="199"/>
      <c r="Q171" s="199"/>
      <c r="R171" s="199"/>
      <c r="S171" s="199"/>
      <c r="T171" s="20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4" t="s">
        <v>168</v>
      </c>
      <c r="AU171" s="194" t="s">
        <v>85</v>
      </c>
      <c r="AV171" s="14" t="s">
        <v>85</v>
      </c>
      <c r="AW171" s="14" t="s">
        <v>31</v>
      </c>
      <c r="AX171" s="14" t="s">
        <v>83</v>
      </c>
      <c r="AY171" s="194" t="s">
        <v>141</v>
      </c>
    </row>
    <row r="172" s="2" customFormat="1" ht="24.15" customHeight="1">
      <c r="A172" s="38"/>
      <c r="B172" s="171"/>
      <c r="C172" s="172" t="s">
        <v>292</v>
      </c>
      <c r="D172" s="172" t="s">
        <v>144</v>
      </c>
      <c r="E172" s="173" t="s">
        <v>298</v>
      </c>
      <c r="F172" s="174" t="s">
        <v>299</v>
      </c>
      <c r="G172" s="175" t="s">
        <v>222</v>
      </c>
      <c r="H172" s="176">
        <v>241.5</v>
      </c>
      <c r="I172" s="177"/>
      <c r="J172" s="178">
        <f>ROUND(I172*H172,2)</f>
        <v>0</v>
      </c>
      <c r="K172" s="174" t="s">
        <v>223</v>
      </c>
      <c r="L172" s="39"/>
      <c r="M172" s="179" t="s">
        <v>1</v>
      </c>
      <c r="N172" s="180" t="s">
        <v>40</v>
      </c>
      <c r="O172" s="77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3" t="s">
        <v>159</v>
      </c>
      <c r="AT172" s="183" t="s">
        <v>144</v>
      </c>
      <c r="AU172" s="183" t="s">
        <v>85</v>
      </c>
      <c r="AY172" s="19" t="s">
        <v>141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9" t="s">
        <v>83</v>
      </c>
      <c r="BK172" s="184">
        <f>ROUND(I172*H172,2)</f>
        <v>0</v>
      </c>
      <c r="BL172" s="19" t="s">
        <v>159</v>
      </c>
      <c r="BM172" s="183" t="s">
        <v>997</v>
      </c>
    </row>
    <row r="173" s="14" customFormat="1">
      <c r="A173" s="14"/>
      <c r="B173" s="193"/>
      <c r="C173" s="14"/>
      <c r="D173" s="186" t="s">
        <v>168</v>
      </c>
      <c r="E173" s="194" t="s">
        <v>1</v>
      </c>
      <c r="F173" s="195" t="s">
        <v>998</v>
      </c>
      <c r="G173" s="14"/>
      <c r="H173" s="196">
        <v>241.5</v>
      </c>
      <c r="I173" s="197"/>
      <c r="J173" s="14"/>
      <c r="K173" s="14"/>
      <c r="L173" s="193"/>
      <c r="M173" s="198"/>
      <c r="N173" s="199"/>
      <c r="O173" s="199"/>
      <c r="P173" s="199"/>
      <c r="Q173" s="199"/>
      <c r="R173" s="199"/>
      <c r="S173" s="199"/>
      <c r="T173" s="20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4" t="s">
        <v>168</v>
      </c>
      <c r="AU173" s="194" t="s">
        <v>85</v>
      </c>
      <c r="AV173" s="14" t="s">
        <v>85</v>
      </c>
      <c r="AW173" s="14" t="s">
        <v>31</v>
      </c>
      <c r="AX173" s="14" t="s">
        <v>83</v>
      </c>
      <c r="AY173" s="194" t="s">
        <v>141</v>
      </c>
    </row>
    <row r="174" s="2" customFormat="1" ht="24.15" customHeight="1">
      <c r="A174" s="38"/>
      <c r="B174" s="171"/>
      <c r="C174" s="172" t="s">
        <v>297</v>
      </c>
      <c r="D174" s="172" t="s">
        <v>144</v>
      </c>
      <c r="E174" s="173" t="s">
        <v>308</v>
      </c>
      <c r="F174" s="174" t="s">
        <v>309</v>
      </c>
      <c r="G174" s="175" t="s">
        <v>222</v>
      </c>
      <c r="H174" s="176">
        <v>380.50999999999999</v>
      </c>
      <c r="I174" s="177"/>
      <c r="J174" s="178">
        <f>ROUND(I174*H174,2)</f>
        <v>0</v>
      </c>
      <c r="K174" s="174" t="s">
        <v>223</v>
      </c>
      <c r="L174" s="39"/>
      <c r="M174" s="179" t="s">
        <v>1</v>
      </c>
      <c r="N174" s="180" t="s">
        <v>40</v>
      </c>
      <c r="O174" s="77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3" t="s">
        <v>159</v>
      </c>
      <c r="AT174" s="183" t="s">
        <v>144</v>
      </c>
      <c r="AU174" s="183" t="s">
        <v>85</v>
      </c>
      <c r="AY174" s="19" t="s">
        <v>141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9" t="s">
        <v>83</v>
      </c>
      <c r="BK174" s="184">
        <f>ROUND(I174*H174,2)</f>
        <v>0</v>
      </c>
      <c r="BL174" s="19" t="s">
        <v>159</v>
      </c>
      <c r="BM174" s="183" t="s">
        <v>999</v>
      </c>
    </row>
    <row r="175" s="14" customFormat="1">
      <c r="A175" s="14"/>
      <c r="B175" s="193"/>
      <c r="C175" s="14"/>
      <c r="D175" s="186" t="s">
        <v>168</v>
      </c>
      <c r="E175" s="194" t="s">
        <v>1</v>
      </c>
      <c r="F175" s="195" t="s">
        <v>1000</v>
      </c>
      <c r="G175" s="14"/>
      <c r="H175" s="196">
        <v>380.50999999999999</v>
      </c>
      <c r="I175" s="197"/>
      <c r="J175" s="14"/>
      <c r="K175" s="14"/>
      <c r="L175" s="193"/>
      <c r="M175" s="198"/>
      <c r="N175" s="199"/>
      <c r="O175" s="199"/>
      <c r="P175" s="199"/>
      <c r="Q175" s="199"/>
      <c r="R175" s="199"/>
      <c r="S175" s="199"/>
      <c r="T175" s="20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4" t="s">
        <v>168</v>
      </c>
      <c r="AU175" s="194" t="s">
        <v>85</v>
      </c>
      <c r="AV175" s="14" t="s">
        <v>85</v>
      </c>
      <c r="AW175" s="14" t="s">
        <v>31</v>
      </c>
      <c r="AX175" s="14" t="s">
        <v>83</v>
      </c>
      <c r="AY175" s="194" t="s">
        <v>141</v>
      </c>
    </row>
    <row r="176" s="12" customFormat="1" ht="22.8" customHeight="1">
      <c r="A176" s="12"/>
      <c r="B176" s="158"/>
      <c r="C176" s="12"/>
      <c r="D176" s="159" t="s">
        <v>74</v>
      </c>
      <c r="E176" s="169" t="s">
        <v>140</v>
      </c>
      <c r="F176" s="169" t="s">
        <v>343</v>
      </c>
      <c r="G176" s="12"/>
      <c r="H176" s="12"/>
      <c r="I176" s="161"/>
      <c r="J176" s="170">
        <f>BK176</f>
        <v>0</v>
      </c>
      <c r="K176" s="12"/>
      <c r="L176" s="158"/>
      <c r="M176" s="163"/>
      <c r="N176" s="164"/>
      <c r="O176" s="164"/>
      <c r="P176" s="165">
        <f>SUM(P177:P189)</f>
        <v>0</v>
      </c>
      <c r="Q176" s="164"/>
      <c r="R176" s="165">
        <f>SUM(R177:R189)</f>
        <v>314.54876999999999</v>
      </c>
      <c r="S176" s="164"/>
      <c r="T176" s="166">
        <f>SUM(T177:T189)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59" t="s">
        <v>83</v>
      </c>
      <c r="AT176" s="167" t="s">
        <v>74</v>
      </c>
      <c r="AU176" s="167" t="s">
        <v>83</v>
      </c>
      <c r="AY176" s="159" t="s">
        <v>141</v>
      </c>
      <c r="BK176" s="168">
        <f>SUM(BK177:BK189)</f>
        <v>0</v>
      </c>
    </row>
    <row r="177" s="2" customFormat="1" ht="24.15" customHeight="1">
      <c r="A177" s="38"/>
      <c r="B177" s="171"/>
      <c r="C177" s="172" t="s">
        <v>301</v>
      </c>
      <c r="D177" s="172" t="s">
        <v>144</v>
      </c>
      <c r="E177" s="173" t="s">
        <v>345</v>
      </c>
      <c r="F177" s="174" t="s">
        <v>346</v>
      </c>
      <c r="G177" s="175" t="s">
        <v>222</v>
      </c>
      <c r="H177" s="176">
        <v>266.5</v>
      </c>
      <c r="I177" s="177"/>
      <c r="J177" s="178">
        <f>ROUND(I177*H177,2)</f>
        <v>0</v>
      </c>
      <c r="K177" s="174" t="s">
        <v>223</v>
      </c>
      <c r="L177" s="39"/>
      <c r="M177" s="179" t="s">
        <v>1</v>
      </c>
      <c r="N177" s="180" t="s">
        <v>40</v>
      </c>
      <c r="O177" s="77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3" t="s">
        <v>159</v>
      </c>
      <c r="AT177" s="183" t="s">
        <v>144</v>
      </c>
      <c r="AU177" s="183" t="s">
        <v>85</v>
      </c>
      <c r="AY177" s="19" t="s">
        <v>141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9" t="s">
        <v>83</v>
      </c>
      <c r="BK177" s="184">
        <f>ROUND(I177*H177,2)</f>
        <v>0</v>
      </c>
      <c r="BL177" s="19" t="s">
        <v>159</v>
      </c>
      <c r="BM177" s="183" t="s">
        <v>1001</v>
      </c>
    </row>
    <row r="178" s="14" customFormat="1">
      <c r="A178" s="14"/>
      <c r="B178" s="193"/>
      <c r="C178" s="14"/>
      <c r="D178" s="186" t="s">
        <v>168</v>
      </c>
      <c r="E178" s="194" t="s">
        <v>1</v>
      </c>
      <c r="F178" s="195" t="s">
        <v>1002</v>
      </c>
      <c r="G178" s="14"/>
      <c r="H178" s="196">
        <v>266.5</v>
      </c>
      <c r="I178" s="197"/>
      <c r="J178" s="14"/>
      <c r="K178" s="14"/>
      <c r="L178" s="193"/>
      <c r="M178" s="198"/>
      <c r="N178" s="199"/>
      <c r="O178" s="199"/>
      <c r="P178" s="199"/>
      <c r="Q178" s="199"/>
      <c r="R178" s="199"/>
      <c r="S178" s="199"/>
      <c r="T178" s="20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4" t="s">
        <v>168</v>
      </c>
      <c r="AU178" s="194" t="s">
        <v>85</v>
      </c>
      <c r="AV178" s="14" t="s">
        <v>85</v>
      </c>
      <c r="AW178" s="14" t="s">
        <v>31</v>
      </c>
      <c r="AX178" s="14" t="s">
        <v>83</v>
      </c>
      <c r="AY178" s="194" t="s">
        <v>141</v>
      </c>
    </row>
    <row r="179" s="2" customFormat="1" ht="16.5" customHeight="1">
      <c r="A179" s="38"/>
      <c r="B179" s="171"/>
      <c r="C179" s="214" t="s">
        <v>307</v>
      </c>
      <c r="D179" s="214" t="s">
        <v>287</v>
      </c>
      <c r="E179" s="215" t="s">
        <v>324</v>
      </c>
      <c r="F179" s="216" t="s">
        <v>325</v>
      </c>
      <c r="G179" s="217" t="s">
        <v>276</v>
      </c>
      <c r="H179" s="218">
        <v>228.30600000000001</v>
      </c>
      <c r="I179" s="219"/>
      <c r="J179" s="220">
        <f>ROUND(I179*H179,2)</f>
        <v>0</v>
      </c>
      <c r="K179" s="216" t="s">
        <v>223</v>
      </c>
      <c r="L179" s="221"/>
      <c r="M179" s="222" t="s">
        <v>1</v>
      </c>
      <c r="N179" s="223" t="s">
        <v>40</v>
      </c>
      <c r="O179" s="77"/>
      <c r="P179" s="181">
        <f>O179*H179</f>
        <v>0</v>
      </c>
      <c r="Q179" s="181">
        <v>1</v>
      </c>
      <c r="R179" s="181">
        <f>Q179*H179</f>
        <v>228.30600000000001</v>
      </c>
      <c r="S179" s="181">
        <v>0</v>
      </c>
      <c r="T179" s="18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3" t="s">
        <v>182</v>
      </c>
      <c r="AT179" s="183" t="s">
        <v>287</v>
      </c>
      <c r="AU179" s="183" t="s">
        <v>85</v>
      </c>
      <c r="AY179" s="19" t="s">
        <v>141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9" t="s">
        <v>83</v>
      </c>
      <c r="BK179" s="184">
        <f>ROUND(I179*H179,2)</f>
        <v>0</v>
      </c>
      <c r="BL179" s="19" t="s">
        <v>159</v>
      </c>
      <c r="BM179" s="183" t="s">
        <v>1003</v>
      </c>
    </row>
    <row r="180" s="14" customFormat="1">
      <c r="A180" s="14"/>
      <c r="B180" s="193"/>
      <c r="C180" s="14"/>
      <c r="D180" s="186" t="s">
        <v>168</v>
      </c>
      <c r="E180" s="194" t="s">
        <v>1</v>
      </c>
      <c r="F180" s="195" t="s">
        <v>1004</v>
      </c>
      <c r="G180" s="14"/>
      <c r="H180" s="196">
        <v>228.30600000000001</v>
      </c>
      <c r="I180" s="197"/>
      <c r="J180" s="14"/>
      <c r="K180" s="14"/>
      <c r="L180" s="193"/>
      <c r="M180" s="198"/>
      <c r="N180" s="199"/>
      <c r="O180" s="199"/>
      <c r="P180" s="199"/>
      <c r="Q180" s="199"/>
      <c r="R180" s="199"/>
      <c r="S180" s="199"/>
      <c r="T180" s="20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4" t="s">
        <v>168</v>
      </c>
      <c r="AU180" s="194" t="s">
        <v>85</v>
      </c>
      <c r="AV180" s="14" t="s">
        <v>85</v>
      </c>
      <c r="AW180" s="14" t="s">
        <v>31</v>
      </c>
      <c r="AX180" s="14" t="s">
        <v>83</v>
      </c>
      <c r="AY180" s="194" t="s">
        <v>141</v>
      </c>
    </row>
    <row r="181" s="2" customFormat="1" ht="16.5" customHeight="1">
      <c r="A181" s="38"/>
      <c r="B181" s="171"/>
      <c r="C181" s="214" t="s">
        <v>313</v>
      </c>
      <c r="D181" s="214" t="s">
        <v>287</v>
      </c>
      <c r="E181" s="215" t="s">
        <v>534</v>
      </c>
      <c r="F181" s="216" t="s">
        <v>535</v>
      </c>
      <c r="G181" s="217" t="s">
        <v>276</v>
      </c>
      <c r="H181" s="218">
        <v>30.719999999999999</v>
      </c>
      <c r="I181" s="219"/>
      <c r="J181" s="220">
        <f>ROUND(I181*H181,2)</f>
        <v>0</v>
      </c>
      <c r="K181" s="216" t="s">
        <v>223</v>
      </c>
      <c r="L181" s="221"/>
      <c r="M181" s="222" t="s">
        <v>1</v>
      </c>
      <c r="N181" s="223" t="s">
        <v>40</v>
      </c>
      <c r="O181" s="77"/>
      <c r="P181" s="181">
        <f>O181*H181</f>
        <v>0</v>
      </c>
      <c r="Q181" s="181">
        <v>1</v>
      </c>
      <c r="R181" s="181">
        <f>Q181*H181</f>
        <v>30.719999999999999</v>
      </c>
      <c r="S181" s="181">
        <v>0</v>
      </c>
      <c r="T181" s="18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3" t="s">
        <v>182</v>
      </c>
      <c r="AT181" s="183" t="s">
        <v>287</v>
      </c>
      <c r="AU181" s="183" t="s">
        <v>85</v>
      </c>
      <c r="AY181" s="19" t="s">
        <v>141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9" t="s">
        <v>83</v>
      </c>
      <c r="BK181" s="184">
        <f>ROUND(I181*H181,2)</f>
        <v>0</v>
      </c>
      <c r="BL181" s="19" t="s">
        <v>159</v>
      </c>
      <c r="BM181" s="183" t="s">
        <v>1005</v>
      </c>
    </row>
    <row r="182" s="14" customFormat="1">
      <c r="A182" s="14"/>
      <c r="B182" s="193"/>
      <c r="C182" s="14"/>
      <c r="D182" s="186" t="s">
        <v>168</v>
      </c>
      <c r="E182" s="194" t="s">
        <v>1</v>
      </c>
      <c r="F182" s="195" t="s">
        <v>1006</v>
      </c>
      <c r="G182" s="14"/>
      <c r="H182" s="196">
        <v>30.719999999999999</v>
      </c>
      <c r="I182" s="197"/>
      <c r="J182" s="14"/>
      <c r="K182" s="14"/>
      <c r="L182" s="193"/>
      <c r="M182" s="198"/>
      <c r="N182" s="199"/>
      <c r="O182" s="199"/>
      <c r="P182" s="199"/>
      <c r="Q182" s="199"/>
      <c r="R182" s="199"/>
      <c r="S182" s="199"/>
      <c r="T182" s="20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4" t="s">
        <v>168</v>
      </c>
      <c r="AU182" s="194" t="s">
        <v>85</v>
      </c>
      <c r="AV182" s="14" t="s">
        <v>85</v>
      </c>
      <c r="AW182" s="14" t="s">
        <v>31</v>
      </c>
      <c r="AX182" s="14" t="s">
        <v>83</v>
      </c>
      <c r="AY182" s="194" t="s">
        <v>141</v>
      </c>
    </row>
    <row r="183" s="2" customFormat="1" ht="16.5" customHeight="1">
      <c r="A183" s="38"/>
      <c r="B183" s="171"/>
      <c r="C183" s="214" t="s">
        <v>7</v>
      </c>
      <c r="D183" s="214" t="s">
        <v>287</v>
      </c>
      <c r="E183" s="215" t="s">
        <v>538</v>
      </c>
      <c r="F183" s="216" t="s">
        <v>539</v>
      </c>
      <c r="G183" s="217" t="s">
        <v>276</v>
      </c>
      <c r="H183" s="218">
        <v>30.719999999999999</v>
      </c>
      <c r="I183" s="219"/>
      <c r="J183" s="220">
        <f>ROUND(I183*H183,2)</f>
        <v>0</v>
      </c>
      <c r="K183" s="216" t="s">
        <v>223</v>
      </c>
      <c r="L183" s="221"/>
      <c r="M183" s="222" t="s">
        <v>1</v>
      </c>
      <c r="N183" s="223" t="s">
        <v>40</v>
      </c>
      <c r="O183" s="77"/>
      <c r="P183" s="181">
        <f>O183*H183</f>
        <v>0</v>
      </c>
      <c r="Q183" s="181">
        <v>1</v>
      </c>
      <c r="R183" s="181">
        <f>Q183*H183</f>
        <v>30.719999999999999</v>
      </c>
      <c r="S183" s="181">
        <v>0</v>
      </c>
      <c r="T183" s="18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3" t="s">
        <v>182</v>
      </c>
      <c r="AT183" s="183" t="s">
        <v>287</v>
      </c>
      <c r="AU183" s="183" t="s">
        <v>85</v>
      </c>
      <c r="AY183" s="19" t="s">
        <v>141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9" t="s">
        <v>83</v>
      </c>
      <c r="BK183" s="184">
        <f>ROUND(I183*H183,2)</f>
        <v>0</v>
      </c>
      <c r="BL183" s="19" t="s">
        <v>159</v>
      </c>
      <c r="BM183" s="183" t="s">
        <v>1007</v>
      </c>
    </row>
    <row r="184" s="2" customFormat="1" ht="16.5" customHeight="1">
      <c r="A184" s="38"/>
      <c r="B184" s="171"/>
      <c r="C184" s="214" t="s">
        <v>323</v>
      </c>
      <c r="D184" s="214" t="s">
        <v>287</v>
      </c>
      <c r="E184" s="215" t="s">
        <v>541</v>
      </c>
      <c r="F184" s="216" t="s">
        <v>542</v>
      </c>
      <c r="G184" s="217" t="s">
        <v>276</v>
      </c>
      <c r="H184" s="218">
        <v>24.576000000000001</v>
      </c>
      <c r="I184" s="219"/>
      <c r="J184" s="220">
        <f>ROUND(I184*H184,2)</f>
        <v>0</v>
      </c>
      <c r="K184" s="216" t="s">
        <v>223</v>
      </c>
      <c r="L184" s="221"/>
      <c r="M184" s="222" t="s">
        <v>1</v>
      </c>
      <c r="N184" s="223" t="s">
        <v>40</v>
      </c>
      <c r="O184" s="77"/>
      <c r="P184" s="181">
        <f>O184*H184</f>
        <v>0</v>
      </c>
      <c r="Q184" s="181">
        <v>1</v>
      </c>
      <c r="R184" s="181">
        <f>Q184*H184</f>
        <v>24.576000000000001</v>
      </c>
      <c r="S184" s="181">
        <v>0</v>
      </c>
      <c r="T184" s="18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3" t="s">
        <v>182</v>
      </c>
      <c r="AT184" s="183" t="s">
        <v>287</v>
      </c>
      <c r="AU184" s="183" t="s">
        <v>85</v>
      </c>
      <c r="AY184" s="19" t="s">
        <v>141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9" t="s">
        <v>83</v>
      </c>
      <c r="BK184" s="184">
        <f>ROUND(I184*H184,2)</f>
        <v>0</v>
      </c>
      <c r="BL184" s="19" t="s">
        <v>159</v>
      </c>
      <c r="BM184" s="183" t="s">
        <v>1008</v>
      </c>
    </row>
    <row r="185" s="14" customFormat="1">
      <c r="A185" s="14"/>
      <c r="B185" s="193"/>
      <c r="C185" s="14"/>
      <c r="D185" s="186" t="s">
        <v>168</v>
      </c>
      <c r="E185" s="194" t="s">
        <v>1</v>
      </c>
      <c r="F185" s="195" t="s">
        <v>1009</v>
      </c>
      <c r="G185" s="14"/>
      <c r="H185" s="196">
        <v>24.576000000000001</v>
      </c>
      <c r="I185" s="197"/>
      <c r="J185" s="14"/>
      <c r="K185" s="14"/>
      <c r="L185" s="193"/>
      <c r="M185" s="198"/>
      <c r="N185" s="199"/>
      <c r="O185" s="199"/>
      <c r="P185" s="199"/>
      <c r="Q185" s="199"/>
      <c r="R185" s="199"/>
      <c r="S185" s="199"/>
      <c r="T185" s="20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4" t="s">
        <v>168</v>
      </c>
      <c r="AU185" s="194" t="s">
        <v>85</v>
      </c>
      <c r="AV185" s="14" t="s">
        <v>85</v>
      </c>
      <c r="AW185" s="14" t="s">
        <v>31</v>
      </c>
      <c r="AX185" s="14" t="s">
        <v>83</v>
      </c>
      <c r="AY185" s="194" t="s">
        <v>141</v>
      </c>
    </row>
    <row r="186" s="2" customFormat="1" ht="24.15" customHeight="1">
      <c r="A186" s="38"/>
      <c r="B186" s="171"/>
      <c r="C186" s="172" t="s">
        <v>329</v>
      </c>
      <c r="D186" s="172" t="s">
        <v>144</v>
      </c>
      <c r="E186" s="173" t="s">
        <v>365</v>
      </c>
      <c r="F186" s="174" t="s">
        <v>366</v>
      </c>
      <c r="G186" s="175" t="s">
        <v>222</v>
      </c>
      <c r="H186" s="176">
        <v>1</v>
      </c>
      <c r="I186" s="177"/>
      <c r="J186" s="178">
        <f>ROUND(I186*H186,2)</f>
        <v>0</v>
      </c>
      <c r="K186" s="174" t="s">
        <v>223</v>
      </c>
      <c r="L186" s="39"/>
      <c r="M186" s="179" t="s">
        <v>1</v>
      </c>
      <c r="N186" s="180" t="s">
        <v>40</v>
      </c>
      <c r="O186" s="77"/>
      <c r="P186" s="181">
        <f>O186*H186</f>
        <v>0</v>
      </c>
      <c r="Q186" s="181">
        <v>0.089219999999999994</v>
      </c>
      <c r="R186" s="181">
        <f>Q186*H186</f>
        <v>0.089219999999999994</v>
      </c>
      <c r="S186" s="181">
        <v>0</v>
      </c>
      <c r="T186" s="18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3" t="s">
        <v>159</v>
      </c>
      <c r="AT186" s="183" t="s">
        <v>144</v>
      </c>
      <c r="AU186" s="183" t="s">
        <v>85</v>
      </c>
      <c r="AY186" s="19" t="s">
        <v>141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9" t="s">
        <v>83</v>
      </c>
      <c r="BK186" s="184">
        <f>ROUND(I186*H186,2)</f>
        <v>0</v>
      </c>
      <c r="BL186" s="19" t="s">
        <v>159</v>
      </c>
      <c r="BM186" s="183" t="s">
        <v>1010</v>
      </c>
    </row>
    <row r="187" s="14" customFormat="1">
      <c r="A187" s="14"/>
      <c r="B187" s="193"/>
      <c r="C187" s="14"/>
      <c r="D187" s="186" t="s">
        <v>168</v>
      </c>
      <c r="E187" s="194" t="s">
        <v>1</v>
      </c>
      <c r="F187" s="195" t="s">
        <v>1011</v>
      </c>
      <c r="G187" s="14"/>
      <c r="H187" s="196">
        <v>1</v>
      </c>
      <c r="I187" s="197"/>
      <c r="J187" s="14"/>
      <c r="K187" s="14"/>
      <c r="L187" s="193"/>
      <c r="M187" s="198"/>
      <c r="N187" s="199"/>
      <c r="O187" s="199"/>
      <c r="P187" s="199"/>
      <c r="Q187" s="199"/>
      <c r="R187" s="199"/>
      <c r="S187" s="199"/>
      <c r="T187" s="20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4" t="s">
        <v>168</v>
      </c>
      <c r="AU187" s="194" t="s">
        <v>85</v>
      </c>
      <c r="AV187" s="14" t="s">
        <v>85</v>
      </c>
      <c r="AW187" s="14" t="s">
        <v>31</v>
      </c>
      <c r="AX187" s="14" t="s">
        <v>83</v>
      </c>
      <c r="AY187" s="194" t="s">
        <v>141</v>
      </c>
    </row>
    <row r="188" s="2" customFormat="1" ht="24.15" customHeight="1">
      <c r="A188" s="38"/>
      <c r="B188" s="171"/>
      <c r="C188" s="214" t="s">
        <v>333</v>
      </c>
      <c r="D188" s="214" t="s">
        <v>287</v>
      </c>
      <c r="E188" s="215" t="s">
        <v>390</v>
      </c>
      <c r="F188" s="216" t="s">
        <v>391</v>
      </c>
      <c r="G188" s="217" t="s">
        <v>222</v>
      </c>
      <c r="H188" s="218">
        <v>1.05</v>
      </c>
      <c r="I188" s="219"/>
      <c r="J188" s="220">
        <f>ROUND(I188*H188,2)</f>
        <v>0</v>
      </c>
      <c r="K188" s="216" t="s">
        <v>223</v>
      </c>
      <c r="L188" s="221"/>
      <c r="M188" s="222" t="s">
        <v>1</v>
      </c>
      <c r="N188" s="223" t="s">
        <v>40</v>
      </c>
      <c r="O188" s="77"/>
      <c r="P188" s="181">
        <f>O188*H188</f>
        <v>0</v>
      </c>
      <c r="Q188" s="181">
        <v>0.13100000000000001</v>
      </c>
      <c r="R188" s="181">
        <f>Q188*H188</f>
        <v>0.13755000000000001</v>
      </c>
      <c r="S188" s="181">
        <v>0</v>
      </c>
      <c r="T188" s="18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3" t="s">
        <v>182</v>
      </c>
      <c r="AT188" s="183" t="s">
        <v>287</v>
      </c>
      <c r="AU188" s="183" t="s">
        <v>85</v>
      </c>
      <c r="AY188" s="19" t="s">
        <v>141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9" t="s">
        <v>83</v>
      </c>
      <c r="BK188" s="184">
        <f>ROUND(I188*H188,2)</f>
        <v>0</v>
      </c>
      <c r="BL188" s="19" t="s">
        <v>159</v>
      </c>
      <c r="BM188" s="183" t="s">
        <v>1012</v>
      </c>
    </row>
    <row r="189" s="14" customFormat="1">
      <c r="A189" s="14"/>
      <c r="B189" s="193"/>
      <c r="C189" s="14"/>
      <c r="D189" s="186" t="s">
        <v>168</v>
      </c>
      <c r="E189" s="194" t="s">
        <v>1</v>
      </c>
      <c r="F189" s="195" t="s">
        <v>1013</v>
      </c>
      <c r="G189" s="14"/>
      <c r="H189" s="196">
        <v>1.05</v>
      </c>
      <c r="I189" s="197"/>
      <c r="J189" s="14"/>
      <c r="K189" s="14"/>
      <c r="L189" s="193"/>
      <c r="M189" s="198"/>
      <c r="N189" s="199"/>
      <c r="O189" s="199"/>
      <c r="P189" s="199"/>
      <c r="Q189" s="199"/>
      <c r="R189" s="199"/>
      <c r="S189" s="199"/>
      <c r="T189" s="20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4" t="s">
        <v>168</v>
      </c>
      <c r="AU189" s="194" t="s">
        <v>85</v>
      </c>
      <c r="AV189" s="14" t="s">
        <v>85</v>
      </c>
      <c r="AW189" s="14" t="s">
        <v>31</v>
      </c>
      <c r="AX189" s="14" t="s">
        <v>83</v>
      </c>
      <c r="AY189" s="194" t="s">
        <v>141</v>
      </c>
    </row>
    <row r="190" s="12" customFormat="1" ht="22.8" customHeight="1">
      <c r="A190" s="12"/>
      <c r="B190" s="158"/>
      <c r="C190" s="12"/>
      <c r="D190" s="159" t="s">
        <v>74</v>
      </c>
      <c r="E190" s="169" t="s">
        <v>186</v>
      </c>
      <c r="F190" s="169" t="s">
        <v>411</v>
      </c>
      <c r="G190" s="12"/>
      <c r="H190" s="12"/>
      <c r="I190" s="161"/>
      <c r="J190" s="170">
        <f>BK190</f>
        <v>0</v>
      </c>
      <c r="K190" s="12"/>
      <c r="L190" s="158"/>
      <c r="M190" s="163"/>
      <c r="N190" s="164"/>
      <c r="O190" s="164"/>
      <c r="P190" s="165">
        <f>SUM(P191:P199)</f>
        <v>0</v>
      </c>
      <c r="Q190" s="164"/>
      <c r="R190" s="165">
        <f>SUM(R191:R199)</f>
        <v>81.215701080000002</v>
      </c>
      <c r="S190" s="164"/>
      <c r="T190" s="166">
        <f>SUM(T191:T199)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9" t="s">
        <v>83</v>
      </c>
      <c r="AT190" s="167" t="s">
        <v>74</v>
      </c>
      <c r="AU190" s="167" t="s">
        <v>83</v>
      </c>
      <c r="AY190" s="159" t="s">
        <v>141</v>
      </c>
      <c r="BK190" s="168">
        <f>SUM(BK191:BK199)</f>
        <v>0</v>
      </c>
    </row>
    <row r="191" s="2" customFormat="1" ht="33" customHeight="1">
      <c r="A191" s="38"/>
      <c r="B191" s="171"/>
      <c r="C191" s="172" t="s">
        <v>338</v>
      </c>
      <c r="D191" s="172" t="s">
        <v>144</v>
      </c>
      <c r="E191" s="173" t="s">
        <v>435</v>
      </c>
      <c r="F191" s="174" t="s">
        <v>436</v>
      </c>
      <c r="G191" s="175" t="s">
        <v>403</v>
      </c>
      <c r="H191" s="176">
        <v>409.10000000000002</v>
      </c>
      <c r="I191" s="177"/>
      <c r="J191" s="178">
        <f>ROUND(I191*H191,2)</f>
        <v>0</v>
      </c>
      <c r="K191" s="174" t="s">
        <v>223</v>
      </c>
      <c r="L191" s="39"/>
      <c r="M191" s="179" t="s">
        <v>1</v>
      </c>
      <c r="N191" s="180" t="s">
        <v>40</v>
      </c>
      <c r="O191" s="77"/>
      <c r="P191" s="181">
        <f>O191*H191</f>
        <v>0</v>
      </c>
      <c r="Q191" s="181">
        <v>0.1295</v>
      </c>
      <c r="R191" s="181">
        <f>Q191*H191</f>
        <v>52.978450000000002</v>
      </c>
      <c r="S191" s="181">
        <v>0</v>
      </c>
      <c r="T191" s="18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83" t="s">
        <v>159</v>
      </c>
      <c r="AT191" s="183" t="s">
        <v>144</v>
      </c>
      <c r="AU191" s="183" t="s">
        <v>85</v>
      </c>
      <c r="AY191" s="19" t="s">
        <v>141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9" t="s">
        <v>83</v>
      </c>
      <c r="BK191" s="184">
        <f>ROUND(I191*H191,2)</f>
        <v>0</v>
      </c>
      <c r="BL191" s="19" t="s">
        <v>159</v>
      </c>
      <c r="BM191" s="183" t="s">
        <v>1014</v>
      </c>
    </row>
    <row r="192" s="14" customFormat="1">
      <c r="A192" s="14"/>
      <c r="B192" s="193"/>
      <c r="C192" s="14"/>
      <c r="D192" s="186" t="s">
        <v>168</v>
      </c>
      <c r="E192" s="194" t="s">
        <v>1</v>
      </c>
      <c r="F192" s="195" t="s">
        <v>1015</v>
      </c>
      <c r="G192" s="14"/>
      <c r="H192" s="196">
        <v>380</v>
      </c>
      <c r="I192" s="197"/>
      <c r="J192" s="14"/>
      <c r="K192" s="14"/>
      <c r="L192" s="193"/>
      <c r="M192" s="198"/>
      <c r="N192" s="199"/>
      <c r="O192" s="199"/>
      <c r="P192" s="199"/>
      <c r="Q192" s="199"/>
      <c r="R192" s="199"/>
      <c r="S192" s="199"/>
      <c r="T192" s="20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4" t="s">
        <v>168</v>
      </c>
      <c r="AU192" s="194" t="s">
        <v>85</v>
      </c>
      <c r="AV192" s="14" t="s">
        <v>85</v>
      </c>
      <c r="AW192" s="14" t="s">
        <v>31</v>
      </c>
      <c r="AX192" s="14" t="s">
        <v>75</v>
      </c>
      <c r="AY192" s="194" t="s">
        <v>141</v>
      </c>
    </row>
    <row r="193" s="14" customFormat="1">
      <c r="A193" s="14"/>
      <c r="B193" s="193"/>
      <c r="C193" s="14"/>
      <c r="D193" s="186" t="s">
        <v>168</v>
      </c>
      <c r="E193" s="194" t="s">
        <v>1</v>
      </c>
      <c r="F193" s="195" t="s">
        <v>1016</v>
      </c>
      <c r="G193" s="14"/>
      <c r="H193" s="196">
        <v>27.100000000000001</v>
      </c>
      <c r="I193" s="197"/>
      <c r="J193" s="14"/>
      <c r="K193" s="14"/>
      <c r="L193" s="193"/>
      <c r="M193" s="198"/>
      <c r="N193" s="199"/>
      <c r="O193" s="199"/>
      <c r="P193" s="199"/>
      <c r="Q193" s="199"/>
      <c r="R193" s="199"/>
      <c r="S193" s="199"/>
      <c r="T193" s="20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4" t="s">
        <v>168</v>
      </c>
      <c r="AU193" s="194" t="s">
        <v>85</v>
      </c>
      <c r="AV193" s="14" t="s">
        <v>85</v>
      </c>
      <c r="AW193" s="14" t="s">
        <v>31</v>
      </c>
      <c r="AX193" s="14" t="s">
        <v>75</v>
      </c>
      <c r="AY193" s="194" t="s">
        <v>141</v>
      </c>
    </row>
    <row r="194" s="14" customFormat="1">
      <c r="A194" s="14"/>
      <c r="B194" s="193"/>
      <c r="C194" s="14"/>
      <c r="D194" s="186" t="s">
        <v>168</v>
      </c>
      <c r="E194" s="194" t="s">
        <v>1</v>
      </c>
      <c r="F194" s="195" t="s">
        <v>1017</v>
      </c>
      <c r="G194" s="14"/>
      <c r="H194" s="196">
        <v>2</v>
      </c>
      <c r="I194" s="197"/>
      <c r="J194" s="14"/>
      <c r="K194" s="14"/>
      <c r="L194" s="193"/>
      <c r="M194" s="198"/>
      <c r="N194" s="199"/>
      <c r="O194" s="199"/>
      <c r="P194" s="199"/>
      <c r="Q194" s="199"/>
      <c r="R194" s="199"/>
      <c r="S194" s="199"/>
      <c r="T194" s="20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4" t="s">
        <v>168</v>
      </c>
      <c r="AU194" s="194" t="s">
        <v>85</v>
      </c>
      <c r="AV194" s="14" t="s">
        <v>85</v>
      </c>
      <c r="AW194" s="14" t="s">
        <v>31</v>
      </c>
      <c r="AX194" s="14" t="s">
        <v>75</v>
      </c>
      <c r="AY194" s="194" t="s">
        <v>141</v>
      </c>
    </row>
    <row r="195" s="15" customFormat="1">
      <c r="A195" s="15"/>
      <c r="B195" s="206"/>
      <c r="C195" s="15"/>
      <c r="D195" s="186" t="s">
        <v>168</v>
      </c>
      <c r="E195" s="207" t="s">
        <v>1</v>
      </c>
      <c r="F195" s="208" t="s">
        <v>236</v>
      </c>
      <c r="G195" s="15"/>
      <c r="H195" s="209">
        <v>409.10000000000002</v>
      </c>
      <c r="I195" s="210"/>
      <c r="J195" s="15"/>
      <c r="K195" s="15"/>
      <c r="L195" s="206"/>
      <c r="M195" s="211"/>
      <c r="N195" s="212"/>
      <c r="O195" s="212"/>
      <c r="P195" s="212"/>
      <c r="Q195" s="212"/>
      <c r="R195" s="212"/>
      <c r="S195" s="212"/>
      <c r="T195" s="21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07" t="s">
        <v>168</v>
      </c>
      <c r="AU195" s="207" t="s">
        <v>85</v>
      </c>
      <c r="AV195" s="15" t="s">
        <v>159</v>
      </c>
      <c r="AW195" s="15" t="s">
        <v>31</v>
      </c>
      <c r="AX195" s="15" t="s">
        <v>83</v>
      </c>
      <c r="AY195" s="207" t="s">
        <v>141</v>
      </c>
    </row>
    <row r="196" s="2" customFormat="1" ht="16.5" customHeight="1">
      <c r="A196" s="38"/>
      <c r="B196" s="171"/>
      <c r="C196" s="214" t="s">
        <v>344</v>
      </c>
      <c r="D196" s="214" t="s">
        <v>287</v>
      </c>
      <c r="E196" s="215" t="s">
        <v>441</v>
      </c>
      <c r="F196" s="216" t="s">
        <v>442</v>
      </c>
      <c r="G196" s="217" t="s">
        <v>403</v>
      </c>
      <c r="H196" s="218">
        <v>429.55500000000001</v>
      </c>
      <c r="I196" s="219"/>
      <c r="J196" s="220">
        <f>ROUND(I196*H196,2)</f>
        <v>0</v>
      </c>
      <c r="K196" s="216" t="s">
        <v>223</v>
      </c>
      <c r="L196" s="221"/>
      <c r="M196" s="222" t="s">
        <v>1</v>
      </c>
      <c r="N196" s="223" t="s">
        <v>40</v>
      </c>
      <c r="O196" s="77"/>
      <c r="P196" s="181">
        <f>O196*H196</f>
        <v>0</v>
      </c>
      <c r="Q196" s="181">
        <v>0.033500000000000002</v>
      </c>
      <c r="R196" s="181">
        <f>Q196*H196</f>
        <v>14.390092500000002</v>
      </c>
      <c r="S196" s="181">
        <v>0</v>
      </c>
      <c r="T196" s="18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83" t="s">
        <v>182</v>
      </c>
      <c r="AT196" s="183" t="s">
        <v>287</v>
      </c>
      <c r="AU196" s="183" t="s">
        <v>85</v>
      </c>
      <c r="AY196" s="19" t="s">
        <v>141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9" t="s">
        <v>83</v>
      </c>
      <c r="BK196" s="184">
        <f>ROUND(I196*H196,2)</f>
        <v>0</v>
      </c>
      <c r="BL196" s="19" t="s">
        <v>159</v>
      </c>
      <c r="BM196" s="183" t="s">
        <v>1018</v>
      </c>
    </row>
    <row r="197" s="14" customFormat="1">
      <c r="A197" s="14"/>
      <c r="B197" s="193"/>
      <c r="C197" s="14"/>
      <c r="D197" s="186" t="s">
        <v>168</v>
      </c>
      <c r="E197" s="194" t="s">
        <v>1</v>
      </c>
      <c r="F197" s="195" t="s">
        <v>1019</v>
      </c>
      <c r="G197" s="14"/>
      <c r="H197" s="196">
        <v>429.55500000000001</v>
      </c>
      <c r="I197" s="197"/>
      <c r="J197" s="14"/>
      <c r="K197" s="14"/>
      <c r="L197" s="193"/>
      <c r="M197" s="198"/>
      <c r="N197" s="199"/>
      <c r="O197" s="199"/>
      <c r="P197" s="199"/>
      <c r="Q197" s="199"/>
      <c r="R197" s="199"/>
      <c r="S197" s="199"/>
      <c r="T197" s="20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4" t="s">
        <v>168</v>
      </c>
      <c r="AU197" s="194" t="s">
        <v>85</v>
      </c>
      <c r="AV197" s="14" t="s">
        <v>85</v>
      </c>
      <c r="AW197" s="14" t="s">
        <v>31</v>
      </c>
      <c r="AX197" s="14" t="s">
        <v>83</v>
      </c>
      <c r="AY197" s="194" t="s">
        <v>141</v>
      </c>
    </row>
    <row r="198" s="2" customFormat="1" ht="24.15" customHeight="1">
      <c r="A198" s="38"/>
      <c r="B198" s="171"/>
      <c r="C198" s="172" t="s">
        <v>350</v>
      </c>
      <c r="D198" s="172" t="s">
        <v>144</v>
      </c>
      <c r="E198" s="173" t="s">
        <v>446</v>
      </c>
      <c r="F198" s="174" t="s">
        <v>447</v>
      </c>
      <c r="G198" s="175" t="s">
        <v>239</v>
      </c>
      <c r="H198" s="176">
        <v>6.1369999999999996</v>
      </c>
      <c r="I198" s="177"/>
      <c r="J198" s="178">
        <f>ROUND(I198*H198,2)</f>
        <v>0</v>
      </c>
      <c r="K198" s="174" t="s">
        <v>223</v>
      </c>
      <c r="L198" s="39"/>
      <c r="M198" s="179" t="s">
        <v>1</v>
      </c>
      <c r="N198" s="180" t="s">
        <v>40</v>
      </c>
      <c r="O198" s="77"/>
      <c r="P198" s="181">
        <f>O198*H198</f>
        <v>0</v>
      </c>
      <c r="Q198" s="181">
        <v>2.2563399999999998</v>
      </c>
      <c r="R198" s="181">
        <f>Q198*H198</f>
        <v>13.847158579999999</v>
      </c>
      <c r="S198" s="181">
        <v>0</v>
      </c>
      <c r="T198" s="18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83" t="s">
        <v>159</v>
      </c>
      <c r="AT198" s="183" t="s">
        <v>144</v>
      </c>
      <c r="AU198" s="183" t="s">
        <v>85</v>
      </c>
      <c r="AY198" s="19" t="s">
        <v>141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9" t="s">
        <v>83</v>
      </c>
      <c r="BK198" s="184">
        <f>ROUND(I198*H198,2)</f>
        <v>0</v>
      </c>
      <c r="BL198" s="19" t="s">
        <v>159</v>
      </c>
      <c r="BM198" s="183" t="s">
        <v>1020</v>
      </c>
    </row>
    <row r="199" s="14" customFormat="1">
      <c r="A199" s="14"/>
      <c r="B199" s="193"/>
      <c r="C199" s="14"/>
      <c r="D199" s="186" t="s">
        <v>168</v>
      </c>
      <c r="E199" s="194" t="s">
        <v>1</v>
      </c>
      <c r="F199" s="195" t="s">
        <v>1021</v>
      </c>
      <c r="G199" s="14"/>
      <c r="H199" s="196">
        <v>6.1369999999999996</v>
      </c>
      <c r="I199" s="197"/>
      <c r="J199" s="14"/>
      <c r="K199" s="14"/>
      <c r="L199" s="193"/>
      <c r="M199" s="198"/>
      <c r="N199" s="199"/>
      <c r="O199" s="199"/>
      <c r="P199" s="199"/>
      <c r="Q199" s="199"/>
      <c r="R199" s="199"/>
      <c r="S199" s="199"/>
      <c r="T199" s="20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4" t="s">
        <v>168</v>
      </c>
      <c r="AU199" s="194" t="s">
        <v>85</v>
      </c>
      <c r="AV199" s="14" t="s">
        <v>85</v>
      </c>
      <c r="AW199" s="14" t="s">
        <v>31</v>
      </c>
      <c r="AX199" s="14" t="s">
        <v>83</v>
      </c>
      <c r="AY199" s="194" t="s">
        <v>141</v>
      </c>
    </row>
    <row r="200" s="12" customFormat="1" ht="22.8" customHeight="1">
      <c r="A200" s="12"/>
      <c r="B200" s="158"/>
      <c r="C200" s="12"/>
      <c r="D200" s="159" t="s">
        <v>74</v>
      </c>
      <c r="E200" s="169" t="s">
        <v>451</v>
      </c>
      <c r="F200" s="169" t="s">
        <v>452</v>
      </c>
      <c r="G200" s="12"/>
      <c r="H200" s="12"/>
      <c r="I200" s="161"/>
      <c r="J200" s="170">
        <f>BK200</f>
        <v>0</v>
      </c>
      <c r="K200" s="12"/>
      <c r="L200" s="158"/>
      <c r="M200" s="163"/>
      <c r="N200" s="164"/>
      <c r="O200" s="164"/>
      <c r="P200" s="165">
        <f>SUM(P201:P218)</f>
        <v>0</v>
      </c>
      <c r="Q200" s="164"/>
      <c r="R200" s="165">
        <f>SUM(R201:R218)</f>
        <v>0</v>
      </c>
      <c r="S200" s="164"/>
      <c r="T200" s="166">
        <f>SUM(T201:T218)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59" t="s">
        <v>83</v>
      </c>
      <c r="AT200" s="167" t="s">
        <v>74</v>
      </c>
      <c r="AU200" s="167" t="s">
        <v>83</v>
      </c>
      <c r="AY200" s="159" t="s">
        <v>141</v>
      </c>
      <c r="BK200" s="168">
        <f>SUM(BK201:BK218)</f>
        <v>0</v>
      </c>
    </row>
    <row r="201" s="2" customFormat="1" ht="24.15" customHeight="1">
      <c r="A201" s="38"/>
      <c r="B201" s="171"/>
      <c r="C201" s="172" t="s">
        <v>355</v>
      </c>
      <c r="D201" s="172" t="s">
        <v>144</v>
      </c>
      <c r="E201" s="173" t="s">
        <v>454</v>
      </c>
      <c r="F201" s="174" t="s">
        <v>455</v>
      </c>
      <c r="G201" s="175" t="s">
        <v>276</v>
      </c>
      <c r="H201" s="176">
        <v>5.3899999999999997</v>
      </c>
      <c r="I201" s="177"/>
      <c r="J201" s="178">
        <f>ROUND(I201*H201,2)</f>
        <v>0</v>
      </c>
      <c r="K201" s="174" t="s">
        <v>223</v>
      </c>
      <c r="L201" s="39"/>
      <c r="M201" s="179" t="s">
        <v>1</v>
      </c>
      <c r="N201" s="180" t="s">
        <v>40</v>
      </c>
      <c r="O201" s="77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83" t="s">
        <v>159</v>
      </c>
      <c r="AT201" s="183" t="s">
        <v>144</v>
      </c>
      <c r="AU201" s="183" t="s">
        <v>85</v>
      </c>
      <c r="AY201" s="19" t="s">
        <v>141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9" t="s">
        <v>83</v>
      </c>
      <c r="BK201" s="184">
        <f>ROUND(I201*H201,2)</f>
        <v>0</v>
      </c>
      <c r="BL201" s="19" t="s">
        <v>159</v>
      </c>
      <c r="BM201" s="183" t="s">
        <v>1022</v>
      </c>
    </row>
    <row r="202" s="14" customFormat="1">
      <c r="A202" s="14"/>
      <c r="B202" s="193"/>
      <c r="C202" s="14"/>
      <c r="D202" s="186" t="s">
        <v>168</v>
      </c>
      <c r="E202" s="194" t="s">
        <v>1</v>
      </c>
      <c r="F202" s="195" t="s">
        <v>1023</v>
      </c>
      <c r="G202" s="14"/>
      <c r="H202" s="196">
        <v>5.3899999999999997</v>
      </c>
      <c r="I202" s="197"/>
      <c r="J202" s="14"/>
      <c r="K202" s="14"/>
      <c r="L202" s="193"/>
      <c r="M202" s="198"/>
      <c r="N202" s="199"/>
      <c r="O202" s="199"/>
      <c r="P202" s="199"/>
      <c r="Q202" s="199"/>
      <c r="R202" s="199"/>
      <c r="S202" s="199"/>
      <c r="T202" s="20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4" t="s">
        <v>168</v>
      </c>
      <c r="AU202" s="194" t="s">
        <v>85</v>
      </c>
      <c r="AV202" s="14" t="s">
        <v>85</v>
      </c>
      <c r="AW202" s="14" t="s">
        <v>31</v>
      </c>
      <c r="AX202" s="14" t="s">
        <v>83</v>
      </c>
      <c r="AY202" s="194" t="s">
        <v>141</v>
      </c>
    </row>
    <row r="203" s="2" customFormat="1" ht="16.5" customHeight="1">
      <c r="A203" s="38"/>
      <c r="B203" s="171"/>
      <c r="C203" s="172" t="s">
        <v>359</v>
      </c>
      <c r="D203" s="172" t="s">
        <v>144</v>
      </c>
      <c r="E203" s="173" t="s">
        <v>460</v>
      </c>
      <c r="F203" s="174" t="s">
        <v>461</v>
      </c>
      <c r="G203" s="175" t="s">
        <v>276</v>
      </c>
      <c r="H203" s="176">
        <v>70.069999999999993</v>
      </c>
      <c r="I203" s="177"/>
      <c r="J203" s="178">
        <f>ROUND(I203*H203,2)</f>
        <v>0</v>
      </c>
      <c r="K203" s="174" t="s">
        <v>223</v>
      </c>
      <c r="L203" s="39"/>
      <c r="M203" s="179" t="s">
        <v>1</v>
      </c>
      <c r="N203" s="180" t="s">
        <v>40</v>
      </c>
      <c r="O203" s="77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3" t="s">
        <v>159</v>
      </c>
      <c r="AT203" s="183" t="s">
        <v>144</v>
      </c>
      <c r="AU203" s="183" t="s">
        <v>85</v>
      </c>
      <c r="AY203" s="19" t="s">
        <v>141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9" t="s">
        <v>83</v>
      </c>
      <c r="BK203" s="184">
        <f>ROUND(I203*H203,2)</f>
        <v>0</v>
      </c>
      <c r="BL203" s="19" t="s">
        <v>159</v>
      </c>
      <c r="BM203" s="183" t="s">
        <v>1024</v>
      </c>
    </row>
    <row r="204" s="14" customFormat="1">
      <c r="A204" s="14"/>
      <c r="B204" s="193"/>
      <c r="C204" s="14"/>
      <c r="D204" s="186" t="s">
        <v>168</v>
      </c>
      <c r="E204" s="194" t="s">
        <v>1</v>
      </c>
      <c r="F204" s="195" t="s">
        <v>1025</v>
      </c>
      <c r="G204" s="14"/>
      <c r="H204" s="196">
        <v>70.069999999999993</v>
      </c>
      <c r="I204" s="197"/>
      <c r="J204" s="14"/>
      <c r="K204" s="14"/>
      <c r="L204" s="193"/>
      <c r="M204" s="198"/>
      <c r="N204" s="199"/>
      <c r="O204" s="199"/>
      <c r="P204" s="199"/>
      <c r="Q204" s="199"/>
      <c r="R204" s="199"/>
      <c r="S204" s="199"/>
      <c r="T204" s="20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4" t="s">
        <v>168</v>
      </c>
      <c r="AU204" s="194" t="s">
        <v>85</v>
      </c>
      <c r="AV204" s="14" t="s">
        <v>85</v>
      </c>
      <c r="AW204" s="14" t="s">
        <v>31</v>
      </c>
      <c r="AX204" s="14" t="s">
        <v>83</v>
      </c>
      <c r="AY204" s="194" t="s">
        <v>141</v>
      </c>
    </row>
    <row r="205" s="2" customFormat="1" ht="24.15" customHeight="1">
      <c r="A205" s="38"/>
      <c r="B205" s="171"/>
      <c r="C205" s="172" t="s">
        <v>364</v>
      </c>
      <c r="D205" s="172" t="s">
        <v>144</v>
      </c>
      <c r="E205" s="173" t="s">
        <v>1026</v>
      </c>
      <c r="F205" s="174" t="s">
        <v>1027</v>
      </c>
      <c r="G205" s="175" t="s">
        <v>276</v>
      </c>
      <c r="H205" s="176">
        <v>5.7800000000000002</v>
      </c>
      <c r="I205" s="177"/>
      <c r="J205" s="178">
        <f>ROUND(I205*H205,2)</f>
        <v>0</v>
      </c>
      <c r="K205" s="174" t="s">
        <v>223</v>
      </c>
      <c r="L205" s="39"/>
      <c r="M205" s="179" t="s">
        <v>1</v>
      </c>
      <c r="N205" s="180" t="s">
        <v>40</v>
      </c>
      <c r="O205" s="77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83" t="s">
        <v>159</v>
      </c>
      <c r="AT205" s="183" t="s">
        <v>144</v>
      </c>
      <c r="AU205" s="183" t="s">
        <v>85</v>
      </c>
      <c r="AY205" s="19" t="s">
        <v>141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9" t="s">
        <v>83</v>
      </c>
      <c r="BK205" s="184">
        <f>ROUND(I205*H205,2)</f>
        <v>0</v>
      </c>
      <c r="BL205" s="19" t="s">
        <v>159</v>
      </c>
      <c r="BM205" s="183" t="s">
        <v>1028</v>
      </c>
    </row>
    <row r="206" s="14" customFormat="1">
      <c r="A206" s="14"/>
      <c r="B206" s="193"/>
      <c r="C206" s="14"/>
      <c r="D206" s="186" t="s">
        <v>168</v>
      </c>
      <c r="E206" s="194" t="s">
        <v>1</v>
      </c>
      <c r="F206" s="195" t="s">
        <v>1029</v>
      </c>
      <c r="G206" s="14"/>
      <c r="H206" s="196">
        <v>4.8399999999999999</v>
      </c>
      <c r="I206" s="197"/>
      <c r="J206" s="14"/>
      <c r="K206" s="14"/>
      <c r="L206" s="193"/>
      <c r="M206" s="198"/>
      <c r="N206" s="199"/>
      <c r="O206" s="199"/>
      <c r="P206" s="199"/>
      <c r="Q206" s="199"/>
      <c r="R206" s="199"/>
      <c r="S206" s="199"/>
      <c r="T206" s="20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4" t="s">
        <v>168</v>
      </c>
      <c r="AU206" s="194" t="s">
        <v>85</v>
      </c>
      <c r="AV206" s="14" t="s">
        <v>85</v>
      </c>
      <c r="AW206" s="14" t="s">
        <v>31</v>
      </c>
      <c r="AX206" s="14" t="s">
        <v>75</v>
      </c>
      <c r="AY206" s="194" t="s">
        <v>141</v>
      </c>
    </row>
    <row r="207" s="14" customFormat="1">
      <c r="A207" s="14"/>
      <c r="B207" s="193"/>
      <c r="C207" s="14"/>
      <c r="D207" s="186" t="s">
        <v>168</v>
      </c>
      <c r="E207" s="194" t="s">
        <v>1</v>
      </c>
      <c r="F207" s="195" t="s">
        <v>1030</v>
      </c>
      <c r="G207" s="14"/>
      <c r="H207" s="196">
        <v>0.93999999999999995</v>
      </c>
      <c r="I207" s="197"/>
      <c r="J207" s="14"/>
      <c r="K207" s="14"/>
      <c r="L207" s="193"/>
      <c r="M207" s="198"/>
      <c r="N207" s="199"/>
      <c r="O207" s="199"/>
      <c r="P207" s="199"/>
      <c r="Q207" s="199"/>
      <c r="R207" s="199"/>
      <c r="S207" s="199"/>
      <c r="T207" s="20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4" t="s">
        <v>168</v>
      </c>
      <c r="AU207" s="194" t="s">
        <v>85</v>
      </c>
      <c r="AV207" s="14" t="s">
        <v>85</v>
      </c>
      <c r="AW207" s="14" t="s">
        <v>31</v>
      </c>
      <c r="AX207" s="14" t="s">
        <v>75</v>
      </c>
      <c r="AY207" s="194" t="s">
        <v>141</v>
      </c>
    </row>
    <row r="208" s="15" customFormat="1">
      <c r="A208" s="15"/>
      <c r="B208" s="206"/>
      <c r="C208" s="15"/>
      <c r="D208" s="186" t="s">
        <v>168</v>
      </c>
      <c r="E208" s="207" t="s">
        <v>1</v>
      </c>
      <c r="F208" s="208" t="s">
        <v>236</v>
      </c>
      <c r="G208" s="15"/>
      <c r="H208" s="209">
        <v>5.7799999999999994</v>
      </c>
      <c r="I208" s="210"/>
      <c r="J208" s="15"/>
      <c r="K208" s="15"/>
      <c r="L208" s="206"/>
      <c r="M208" s="211"/>
      <c r="N208" s="212"/>
      <c r="O208" s="212"/>
      <c r="P208" s="212"/>
      <c r="Q208" s="212"/>
      <c r="R208" s="212"/>
      <c r="S208" s="212"/>
      <c r="T208" s="21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07" t="s">
        <v>168</v>
      </c>
      <c r="AU208" s="207" t="s">
        <v>85</v>
      </c>
      <c r="AV208" s="15" t="s">
        <v>159</v>
      </c>
      <c r="AW208" s="15" t="s">
        <v>31</v>
      </c>
      <c r="AX208" s="15" t="s">
        <v>83</v>
      </c>
      <c r="AY208" s="207" t="s">
        <v>141</v>
      </c>
    </row>
    <row r="209" s="2" customFormat="1" ht="24.15" customHeight="1">
      <c r="A209" s="38"/>
      <c r="B209" s="171"/>
      <c r="C209" s="172" t="s">
        <v>369</v>
      </c>
      <c r="D209" s="172" t="s">
        <v>144</v>
      </c>
      <c r="E209" s="173" t="s">
        <v>1031</v>
      </c>
      <c r="F209" s="174" t="s">
        <v>580</v>
      </c>
      <c r="G209" s="175" t="s">
        <v>276</v>
      </c>
      <c r="H209" s="176">
        <v>23.120000000000001</v>
      </c>
      <c r="I209" s="177"/>
      <c r="J209" s="178">
        <f>ROUND(I209*H209,2)</f>
        <v>0</v>
      </c>
      <c r="K209" s="174" t="s">
        <v>223</v>
      </c>
      <c r="L209" s="39"/>
      <c r="M209" s="179" t="s">
        <v>1</v>
      </c>
      <c r="N209" s="180" t="s">
        <v>40</v>
      </c>
      <c r="O209" s="77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83" t="s">
        <v>159</v>
      </c>
      <c r="AT209" s="183" t="s">
        <v>144</v>
      </c>
      <c r="AU209" s="183" t="s">
        <v>85</v>
      </c>
      <c r="AY209" s="19" t="s">
        <v>141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9" t="s">
        <v>83</v>
      </c>
      <c r="BK209" s="184">
        <f>ROUND(I209*H209,2)</f>
        <v>0</v>
      </c>
      <c r="BL209" s="19" t="s">
        <v>159</v>
      </c>
      <c r="BM209" s="183" t="s">
        <v>1032</v>
      </c>
    </row>
    <row r="210" s="14" customFormat="1">
      <c r="A210" s="14"/>
      <c r="B210" s="193"/>
      <c r="C210" s="14"/>
      <c r="D210" s="186" t="s">
        <v>168</v>
      </c>
      <c r="E210" s="194" t="s">
        <v>1</v>
      </c>
      <c r="F210" s="195" t="s">
        <v>1033</v>
      </c>
      <c r="G210" s="14"/>
      <c r="H210" s="196">
        <v>23.120000000000001</v>
      </c>
      <c r="I210" s="197"/>
      <c r="J210" s="14"/>
      <c r="K210" s="14"/>
      <c r="L210" s="193"/>
      <c r="M210" s="198"/>
      <c r="N210" s="199"/>
      <c r="O210" s="199"/>
      <c r="P210" s="199"/>
      <c r="Q210" s="199"/>
      <c r="R210" s="199"/>
      <c r="S210" s="199"/>
      <c r="T210" s="20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4" t="s">
        <v>168</v>
      </c>
      <c r="AU210" s="194" t="s">
        <v>85</v>
      </c>
      <c r="AV210" s="14" t="s">
        <v>85</v>
      </c>
      <c r="AW210" s="14" t="s">
        <v>31</v>
      </c>
      <c r="AX210" s="14" t="s">
        <v>83</v>
      </c>
      <c r="AY210" s="194" t="s">
        <v>141</v>
      </c>
    </row>
    <row r="211" s="2" customFormat="1" ht="24.15" customHeight="1">
      <c r="A211" s="38"/>
      <c r="B211" s="171"/>
      <c r="C211" s="172" t="s">
        <v>374</v>
      </c>
      <c r="D211" s="172" t="s">
        <v>144</v>
      </c>
      <c r="E211" s="173" t="s">
        <v>465</v>
      </c>
      <c r="F211" s="174" t="s">
        <v>466</v>
      </c>
      <c r="G211" s="175" t="s">
        <v>276</v>
      </c>
      <c r="H211" s="176">
        <v>5.3899999999999997</v>
      </c>
      <c r="I211" s="177"/>
      <c r="J211" s="178">
        <f>ROUND(I211*H211,2)</f>
        <v>0</v>
      </c>
      <c r="K211" s="174" t="s">
        <v>223</v>
      </c>
      <c r="L211" s="39"/>
      <c r="M211" s="179" t="s">
        <v>1</v>
      </c>
      <c r="N211" s="180" t="s">
        <v>40</v>
      </c>
      <c r="O211" s="77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83" t="s">
        <v>159</v>
      </c>
      <c r="AT211" s="183" t="s">
        <v>144</v>
      </c>
      <c r="AU211" s="183" t="s">
        <v>85</v>
      </c>
      <c r="AY211" s="19" t="s">
        <v>141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9" t="s">
        <v>83</v>
      </c>
      <c r="BK211" s="184">
        <f>ROUND(I211*H211,2)</f>
        <v>0</v>
      </c>
      <c r="BL211" s="19" t="s">
        <v>159</v>
      </c>
      <c r="BM211" s="183" t="s">
        <v>1034</v>
      </c>
    </row>
    <row r="212" s="14" customFormat="1">
      <c r="A212" s="14"/>
      <c r="B212" s="193"/>
      <c r="C212" s="14"/>
      <c r="D212" s="186" t="s">
        <v>168</v>
      </c>
      <c r="E212" s="194" t="s">
        <v>1</v>
      </c>
      <c r="F212" s="195" t="s">
        <v>1035</v>
      </c>
      <c r="G212" s="14"/>
      <c r="H212" s="196">
        <v>5.3899999999999997</v>
      </c>
      <c r="I212" s="197"/>
      <c r="J212" s="14"/>
      <c r="K212" s="14"/>
      <c r="L212" s="193"/>
      <c r="M212" s="198"/>
      <c r="N212" s="199"/>
      <c r="O212" s="199"/>
      <c r="P212" s="199"/>
      <c r="Q212" s="199"/>
      <c r="R212" s="199"/>
      <c r="S212" s="199"/>
      <c r="T212" s="20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4" t="s">
        <v>168</v>
      </c>
      <c r="AU212" s="194" t="s">
        <v>85</v>
      </c>
      <c r="AV212" s="14" t="s">
        <v>85</v>
      </c>
      <c r="AW212" s="14" t="s">
        <v>31</v>
      </c>
      <c r="AX212" s="14" t="s">
        <v>83</v>
      </c>
      <c r="AY212" s="194" t="s">
        <v>141</v>
      </c>
    </row>
    <row r="213" s="2" customFormat="1" ht="24.15" customHeight="1">
      <c r="A213" s="38"/>
      <c r="B213" s="171"/>
      <c r="C213" s="172" t="s">
        <v>379</v>
      </c>
      <c r="D213" s="172" t="s">
        <v>144</v>
      </c>
      <c r="E213" s="173" t="s">
        <v>1036</v>
      </c>
      <c r="F213" s="174" t="s">
        <v>584</v>
      </c>
      <c r="G213" s="175" t="s">
        <v>276</v>
      </c>
      <c r="H213" s="176">
        <v>5.8200000000000003</v>
      </c>
      <c r="I213" s="177"/>
      <c r="J213" s="178">
        <f>ROUND(I213*H213,2)</f>
        <v>0</v>
      </c>
      <c r="K213" s="174" t="s">
        <v>223</v>
      </c>
      <c r="L213" s="39"/>
      <c r="M213" s="179" t="s">
        <v>1</v>
      </c>
      <c r="N213" s="180" t="s">
        <v>40</v>
      </c>
      <c r="O213" s="77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83" t="s">
        <v>159</v>
      </c>
      <c r="AT213" s="183" t="s">
        <v>144</v>
      </c>
      <c r="AU213" s="183" t="s">
        <v>85</v>
      </c>
      <c r="AY213" s="19" t="s">
        <v>141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9" t="s">
        <v>83</v>
      </c>
      <c r="BK213" s="184">
        <f>ROUND(I213*H213,2)</f>
        <v>0</v>
      </c>
      <c r="BL213" s="19" t="s">
        <v>159</v>
      </c>
      <c r="BM213" s="183" t="s">
        <v>1037</v>
      </c>
    </row>
    <row r="214" s="14" customFormat="1">
      <c r="A214" s="14"/>
      <c r="B214" s="193"/>
      <c r="C214" s="14"/>
      <c r="D214" s="186" t="s">
        <v>168</v>
      </c>
      <c r="E214" s="194" t="s">
        <v>1</v>
      </c>
      <c r="F214" s="195" t="s">
        <v>1038</v>
      </c>
      <c r="G214" s="14"/>
      <c r="H214" s="196">
        <v>5.8200000000000003</v>
      </c>
      <c r="I214" s="197"/>
      <c r="J214" s="14"/>
      <c r="K214" s="14"/>
      <c r="L214" s="193"/>
      <c r="M214" s="198"/>
      <c r="N214" s="199"/>
      <c r="O214" s="199"/>
      <c r="P214" s="199"/>
      <c r="Q214" s="199"/>
      <c r="R214" s="199"/>
      <c r="S214" s="199"/>
      <c r="T214" s="20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4" t="s">
        <v>168</v>
      </c>
      <c r="AU214" s="194" t="s">
        <v>85</v>
      </c>
      <c r="AV214" s="14" t="s">
        <v>85</v>
      </c>
      <c r="AW214" s="14" t="s">
        <v>31</v>
      </c>
      <c r="AX214" s="14" t="s">
        <v>83</v>
      </c>
      <c r="AY214" s="194" t="s">
        <v>141</v>
      </c>
    </row>
    <row r="215" s="2" customFormat="1" ht="37.8" customHeight="1">
      <c r="A215" s="38"/>
      <c r="B215" s="171"/>
      <c r="C215" s="172" t="s">
        <v>384</v>
      </c>
      <c r="D215" s="172" t="s">
        <v>144</v>
      </c>
      <c r="E215" s="173" t="s">
        <v>1039</v>
      </c>
      <c r="F215" s="174" t="s">
        <v>1040</v>
      </c>
      <c r="G215" s="175" t="s">
        <v>276</v>
      </c>
      <c r="H215" s="176">
        <v>5.8200000000000003</v>
      </c>
      <c r="I215" s="177"/>
      <c r="J215" s="178">
        <f>ROUND(I215*H215,2)</f>
        <v>0</v>
      </c>
      <c r="K215" s="174" t="s">
        <v>223</v>
      </c>
      <c r="L215" s="39"/>
      <c r="M215" s="179" t="s">
        <v>1</v>
      </c>
      <c r="N215" s="180" t="s">
        <v>40</v>
      </c>
      <c r="O215" s="77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83" t="s">
        <v>159</v>
      </c>
      <c r="AT215" s="183" t="s">
        <v>144</v>
      </c>
      <c r="AU215" s="183" t="s">
        <v>85</v>
      </c>
      <c r="AY215" s="19" t="s">
        <v>141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9" t="s">
        <v>83</v>
      </c>
      <c r="BK215" s="184">
        <f>ROUND(I215*H215,2)</f>
        <v>0</v>
      </c>
      <c r="BL215" s="19" t="s">
        <v>159</v>
      </c>
      <c r="BM215" s="183" t="s">
        <v>1041</v>
      </c>
    </row>
    <row r="216" s="14" customFormat="1">
      <c r="A216" s="14"/>
      <c r="B216" s="193"/>
      <c r="C216" s="14"/>
      <c r="D216" s="186" t="s">
        <v>168</v>
      </c>
      <c r="E216" s="194" t="s">
        <v>1</v>
      </c>
      <c r="F216" s="195" t="s">
        <v>1042</v>
      </c>
      <c r="G216" s="14"/>
      <c r="H216" s="196">
        <v>5.8200000000000003</v>
      </c>
      <c r="I216" s="197"/>
      <c r="J216" s="14"/>
      <c r="K216" s="14"/>
      <c r="L216" s="193"/>
      <c r="M216" s="198"/>
      <c r="N216" s="199"/>
      <c r="O216" s="199"/>
      <c r="P216" s="199"/>
      <c r="Q216" s="199"/>
      <c r="R216" s="199"/>
      <c r="S216" s="199"/>
      <c r="T216" s="20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4" t="s">
        <v>168</v>
      </c>
      <c r="AU216" s="194" t="s">
        <v>85</v>
      </c>
      <c r="AV216" s="14" t="s">
        <v>85</v>
      </c>
      <c r="AW216" s="14" t="s">
        <v>31</v>
      </c>
      <c r="AX216" s="14" t="s">
        <v>83</v>
      </c>
      <c r="AY216" s="194" t="s">
        <v>141</v>
      </c>
    </row>
    <row r="217" s="2" customFormat="1" ht="44.25" customHeight="1">
      <c r="A217" s="38"/>
      <c r="B217" s="171"/>
      <c r="C217" s="172" t="s">
        <v>389</v>
      </c>
      <c r="D217" s="172" t="s">
        <v>144</v>
      </c>
      <c r="E217" s="173" t="s">
        <v>469</v>
      </c>
      <c r="F217" s="174" t="s">
        <v>470</v>
      </c>
      <c r="G217" s="175" t="s">
        <v>276</v>
      </c>
      <c r="H217" s="176">
        <v>5.3899999999999997</v>
      </c>
      <c r="I217" s="177"/>
      <c r="J217" s="178">
        <f>ROUND(I217*H217,2)</f>
        <v>0</v>
      </c>
      <c r="K217" s="174" t="s">
        <v>223</v>
      </c>
      <c r="L217" s="39"/>
      <c r="M217" s="179" t="s">
        <v>1</v>
      </c>
      <c r="N217" s="180" t="s">
        <v>40</v>
      </c>
      <c r="O217" s="77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83" t="s">
        <v>159</v>
      </c>
      <c r="AT217" s="183" t="s">
        <v>144</v>
      </c>
      <c r="AU217" s="183" t="s">
        <v>85</v>
      </c>
      <c r="AY217" s="19" t="s">
        <v>141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9" t="s">
        <v>83</v>
      </c>
      <c r="BK217" s="184">
        <f>ROUND(I217*H217,2)</f>
        <v>0</v>
      </c>
      <c r="BL217" s="19" t="s">
        <v>159</v>
      </c>
      <c r="BM217" s="183" t="s">
        <v>1043</v>
      </c>
    </row>
    <row r="218" s="14" customFormat="1">
      <c r="A218" s="14"/>
      <c r="B218" s="193"/>
      <c r="C218" s="14"/>
      <c r="D218" s="186" t="s">
        <v>168</v>
      </c>
      <c r="E218" s="194" t="s">
        <v>1</v>
      </c>
      <c r="F218" s="195" t="s">
        <v>1023</v>
      </c>
      <c r="G218" s="14"/>
      <c r="H218" s="196">
        <v>5.3899999999999997</v>
      </c>
      <c r="I218" s="197"/>
      <c r="J218" s="14"/>
      <c r="K218" s="14"/>
      <c r="L218" s="193"/>
      <c r="M218" s="198"/>
      <c r="N218" s="199"/>
      <c r="O218" s="199"/>
      <c r="P218" s="199"/>
      <c r="Q218" s="199"/>
      <c r="R218" s="199"/>
      <c r="S218" s="199"/>
      <c r="T218" s="20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4" t="s">
        <v>168</v>
      </c>
      <c r="AU218" s="194" t="s">
        <v>85</v>
      </c>
      <c r="AV218" s="14" t="s">
        <v>85</v>
      </c>
      <c r="AW218" s="14" t="s">
        <v>31</v>
      </c>
      <c r="AX218" s="14" t="s">
        <v>83</v>
      </c>
      <c r="AY218" s="194" t="s">
        <v>141</v>
      </c>
    </row>
    <row r="219" s="12" customFormat="1" ht="22.8" customHeight="1">
      <c r="A219" s="12"/>
      <c r="B219" s="158"/>
      <c r="C219" s="12"/>
      <c r="D219" s="159" t="s">
        <v>74</v>
      </c>
      <c r="E219" s="169" t="s">
        <v>472</v>
      </c>
      <c r="F219" s="169" t="s">
        <v>473</v>
      </c>
      <c r="G219" s="12"/>
      <c r="H219" s="12"/>
      <c r="I219" s="161"/>
      <c r="J219" s="170">
        <f>BK219</f>
        <v>0</v>
      </c>
      <c r="K219" s="12"/>
      <c r="L219" s="158"/>
      <c r="M219" s="163"/>
      <c r="N219" s="164"/>
      <c r="O219" s="164"/>
      <c r="P219" s="165">
        <f>P220</f>
        <v>0</v>
      </c>
      <c r="Q219" s="164"/>
      <c r="R219" s="165">
        <f>R220</f>
        <v>0</v>
      </c>
      <c r="S219" s="164"/>
      <c r="T219" s="166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59" t="s">
        <v>83</v>
      </c>
      <c r="AT219" s="167" t="s">
        <v>74</v>
      </c>
      <c r="AU219" s="167" t="s">
        <v>83</v>
      </c>
      <c r="AY219" s="159" t="s">
        <v>141</v>
      </c>
      <c r="BK219" s="168">
        <f>BK220</f>
        <v>0</v>
      </c>
    </row>
    <row r="220" s="2" customFormat="1" ht="33" customHeight="1">
      <c r="A220" s="38"/>
      <c r="B220" s="171"/>
      <c r="C220" s="172" t="s">
        <v>394</v>
      </c>
      <c r="D220" s="172" t="s">
        <v>144</v>
      </c>
      <c r="E220" s="173" t="s">
        <v>591</v>
      </c>
      <c r="F220" s="174" t="s">
        <v>592</v>
      </c>
      <c r="G220" s="175" t="s">
        <v>276</v>
      </c>
      <c r="H220" s="176">
        <v>441.65699999999998</v>
      </c>
      <c r="I220" s="177"/>
      <c r="J220" s="178">
        <f>ROUND(I220*H220,2)</f>
        <v>0</v>
      </c>
      <c r="K220" s="174" t="s">
        <v>223</v>
      </c>
      <c r="L220" s="39"/>
      <c r="M220" s="201" t="s">
        <v>1</v>
      </c>
      <c r="N220" s="202" t="s">
        <v>40</v>
      </c>
      <c r="O220" s="203"/>
      <c r="P220" s="204">
        <f>O220*H220</f>
        <v>0</v>
      </c>
      <c r="Q220" s="204">
        <v>0</v>
      </c>
      <c r="R220" s="204">
        <f>Q220*H220</f>
        <v>0</v>
      </c>
      <c r="S220" s="204">
        <v>0</v>
      </c>
      <c r="T220" s="20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83" t="s">
        <v>159</v>
      </c>
      <c r="AT220" s="183" t="s">
        <v>144</v>
      </c>
      <c r="AU220" s="183" t="s">
        <v>85</v>
      </c>
      <c r="AY220" s="19" t="s">
        <v>141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9" t="s">
        <v>83</v>
      </c>
      <c r="BK220" s="184">
        <f>ROUND(I220*H220,2)</f>
        <v>0</v>
      </c>
      <c r="BL220" s="19" t="s">
        <v>159</v>
      </c>
      <c r="BM220" s="183" t="s">
        <v>1044</v>
      </c>
    </row>
    <row r="221" s="2" customFormat="1" ht="6.96" customHeight="1">
      <c r="A221" s="38"/>
      <c r="B221" s="60"/>
      <c r="C221" s="61"/>
      <c r="D221" s="61"/>
      <c r="E221" s="61"/>
      <c r="F221" s="61"/>
      <c r="G221" s="61"/>
      <c r="H221" s="61"/>
      <c r="I221" s="61"/>
      <c r="J221" s="61"/>
      <c r="K221" s="61"/>
      <c r="L221" s="39"/>
      <c r="M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</row>
  </sheetData>
  <autoFilter ref="C121:K22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110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MĚSTSKÝ PARK PŘELOUČ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111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112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6. 11. 2023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113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114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33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ROUND(J121,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2" t="s">
        <v>40</v>
      </c>
      <c r="F33" s="127">
        <f>ROUND((SUM(BE121:BE143)),  2)</f>
        <v>0</v>
      </c>
      <c r="G33" s="38"/>
      <c r="H33" s="38"/>
      <c r="I33" s="128">
        <v>0.20999999999999999</v>
      </c>
      <c r="J33" s="127">
        <f>ROUND(((SUM(BE121:BE143))*I33),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7">
        <f>ROUND((SUM(BF121:BF143)),  2)</f>
        <v>0</v>
      </c>
      <c r="G34" s="38"/>
      <c r="H34" s="38"/>
      <c r="I34" s="128">
        <v>0.14999999999999999</v>
      </c>
      <c r="J34" s="127">
        <f>ROUND(((SUM(BF121:BF143))*I34),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7">
        <f>ROUND((SUM(BG121:BG143)),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7">
        <f>ROUND((SUM(BH121:BH143)),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7">
        <f>ROUND((SUM(BI121:BI143)),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MĚSTSKÝ PARK PŘELOUČ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111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001 - VEDLEJŠÍ A OSTATNÍ NÁKLADY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Přelouč</v>
      </c>
      <c r="G89" s="38"/>
      <c r="H89" s="38"/>
      <c r="I89" s="32" t="s">
        <v>22</v>
      </c>
      <c r="J89" s="69" t="str">
        <f>IF(J12="","",J12)</f>
        <v>6. 11. 2023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Město Přelouč</v>
      </c>
      <c r="G91" s="38"/>
      <c r="H91" s="38"/>
      <c r="I91" s="32" t="s">
        <v>30</v>
      </c>
      <c r="J91" s="36" t="str">
        <f>E21</f>
        <v>VDI Projekt s.r.o.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>Sýkorová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116</v>
      </c>
      <c r="D94" s="129"/>
      <c r="E94" s="129"/>
      <c r="F94" s="129"/>
      <c r="G94" s="129"/>
      <c r="H94" s="129"/>
      <c r="I94" s="129"/>
      <c r="J94" s="138" t="s">
        <v>117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118</v>
      </c>
      <c r="D96" s="38"/>
      <c r="E96" s="38"/>
      <c r="F96" s="38"/>
      <c r="G96" s="38"/>
      <c r="H96" s="38"/>
      <c r="I96" s="38"/>
      <c r="J96" s="96">
        <f>J121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119</v>
      </c>
    </row>
    <row r="97" s="9" customFormat="1" ht="24.96" customHeight="1">
      <c r="A97" s="9"/>
      <c r="B97" s="140"/>
      <c r="C97" s="9"/>
      <c r="D97" s="141" t="s">
        <v>120</v>
      </c>
      <c r="E97" s="142"/>
      <c r="F97" s="142"/>
      <c r="G97" s="142"/>
      <c r="H97" s="142"/>
      <c r="I97" s="142"/>
      <c r="J97" s="143">
        <f>J122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121</v>
      </c>
      <c r="E98" s="146"/>
      <c r="F98" s="146"/>
      <c r="G98" s="146"/>
      <c r="H98" s="146"/>
      <c r="I98" s="146"/>
      <c r="J98" s="147">
        <f>J123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122</v>
      </c>
      <c r="E99" s="146"/>
      <c r="F99" s="146"/>
      <c r="G99" s="146"/>
      <c r="H99" s="146"/>
      <c r="I99" s="146"/>
      <c r="J99" s="147">
        <f>J128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123</v>
      </c>
      <c r="E100" s="146"/>
      <c r="F100" s="146"/>
      <c r="G100" s="146"/>
      <c r="H100" s="146"/>
      <c r="I100" s="146"/>
      <c r="J100" s="147">
        <f>J135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124</v>
      </c>
      <c r="E101" s="146"/>
      <c r="F101" s="146"/>
      <c r="G101" s="146"/>
      <c r="H101" s="146"/>
      <c r="I101" s="146"/>
      <c r="J101" s="147">
        <f>J140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125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38"/>
      <c r="D111" s="38"/>
      <c r="E111" s="121" t="str">
        <f>E7</f>
        <v>MĚSTSKÝ PARK PŘELOUČ</v>
      </c>
      <c r="F111" s="32"/>
      <c r="G111" s="32"/>
      <c r="H111" s="32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111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67" t="str">
        <f>E9</f>
        <v>SO 001 - VEDLEJŠÍ A OSTATNÍ NÁKLADY</v>
      </c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38"/>
      <c r="E115" s="38"/>
      <c r="F115" s="27" t="str">
        <f>F12</f>
        <v>Přelouč</v>
      </c>
      <c r="G115" s="38"/>
      <c r="H115" s="38"/>
      <c r="I115" s="32" t="s">
        <v>22</v>
      </c>
      <c r="J115" s="69" t="str">
        <f>IF(J12="","",J12)</f>
        <v>6. 11. 2023</v>
      </c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38"/>
      <c r="E117" s="38"/>
      <c r="F117" s="27" t="str">
        <f>E15</f>
        <v>Město Přelouč</v>
      </c>
      <c r="G117" s="38"/>
      <c r="H117" s="38"/>
      <c r="I117" s="32" t="s">
        <v>30</v>
      </c>
      <c r="J117" s="36" t="str">
        <f>E21</f>
        <v>VDI Projekt s.r.o.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38"/>
      <c r="E118" s="38"/>
      <c r="F118" s="27" t="str">
        <f>IF(E18="","",E18)</f>
        <v>Vyplň údaj</v>
      </c>
      <c r="G118" s="38"/>
      <c r="H118" s="38"/>
      <c r="I118" s="32" t="s">
        <v>32</v>
      </c>
      <c r="J118" s="36" t="str">
        <f>E24</f>
        <v>Sýkorová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48"/>
      <c r="B120" s="149"/>
      <c r="C120" s="150" t="s">
        <v>126</v>
      </c>
      <c r="D120" s="151" t="s">
        <v>60</v>
      </c>
      <c r="E120" s="151" t="s">
        <v>56</v>
      </c>
      <c r="F120" s="151" t="s">
        <v>57</v>
      </c>
      <c r="G120" s="151" t="s">
        <v>127</v>
      </c>
      <c r="H120" s="151" t="s">
        <v>128</v>
      </c>
      <c r="I120" s="151" t="s">
        <v>129</v>
      </c>
      <c r="J120" s="151" t="s">
        <v>117</v>
      </c>
      <c r="K120" s="152" t="s">
        <v>130</v>
      </c>
      <c r="L120" s="153"/>
      <c r="M120" s="86" t="s">
        <v>1</v>
      </c>
      <c r="N120" s="87" t="s">
        <v>39</v>
      </c>
      <c r="O120" s="87" t="s">
        <v>131</v>
      </c>
      <c r="P120" s="87" t="s">
        <v>132</v>
      </c>
      <c r="Q120" s="87" t="s">
        <v>133</v>
      </c>
      <c r="R120" s="87" t="s">
        <v>134</v>
      </c>
      <c r="S120" s="87" t="s">
        <v>135</v>
      </c>
      <c r="T120" s="88" t="s">
        <v>136</v>
      </c>
      <c r="U120" s="148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</row>
    <row r="121" s="2" customFormat="1" ht="22.8" customHeight="1">
      <c r="A121" s="38"/>
      <c r="B121" s="39"/>
      <c r="C121" s="93" t="s">
        <v>137</v>
      </c>
      <c r="D121" s="38"/>
      <c r="E121" s="38"/>
      <c r="F121" s="38"/>
      <c r="G121" s="38"/>
      <c r="H121" s="38"/>
      <c r="I121" s="38"/>
      <c r="J121" s="154">
        <f>BK121</f>
        <v>0</v>
      </c>
      <c r="K121" s="38"/>
      <c r="L121" s="39"/>
      <c r="M121" s="89"/>
      <c r="N121" s="73"/>
      <c r="O121" s="90"/>
      <c r="P121" s="155">
        <f>P122</f>
        <v>0</v>
      </c>
      <c r="Q121" s="90"/>
      <c r="R121" s="155">
        <f>R122</f>
        <v>0</v>
      </c>
      <c r="S121" s="90"/>
      <c r="T121" s="156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74</v>
      </c>
      <c r="AU121" s="19" t="s">
        <v>119</v>
      </c>
      <c r="BK121" s="157">
        <f>BK122</f>
        <v>0</v>
      </c>
    </row>
    <row r="122" s="12" customFormat="1" ht="25.92" customHeight="1">
      <c r="A122" s="12"/>
      <c r="B122" s="158"/>
      <c r="C122" s="12"/>
      <c r="D122" s="159" t="s">
        <v>74</v>
      </c>
      <c r="E122" s="160" t="s">
        <v>138</v>
      </c>
      <c r="F122" s="160" t="s">
        <v>139</v>
      </c>
      <c r="G122" s="12"/>
      <c r="H122" s="12"/>
      <c r="I122" s="161"/>
      <c r="J122" s="162">
        <f>BK122</f>
        <v>0</v>
      </c>
      <c r="K122" s="12"/>
      <c r="L122" s="158"/>
      <c r="M122" s="163"/>
      <c r="N122" s="164"/>
      <c r="O122" s="164"/>
      <c r="P122" s="165">
        <f>P123+P128+P135+P140</f>
        <v>0</v>
      </c>
      <c r="Q122" s="164"/>
      <c r="R122" s="165">
        <f>R123+R128+R135+R140</f>
        <v>0</v>
      </c>
      <c r="S122" s="164"/>
      <c r="T122" s="166">
        <f>T123+T128+T135+T140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9" t="s">
        <v>140</v>
      </c>
      <c r="AT122" s="167" t="s">
        <v>74</v>
      </c>
      <c r="AU122" s="167" t="s">
        <v>75</v>
      </c>
      <c r="AY122" s="159" t="s">
        <v>141</v>
      </c>
      <c r="BK122" s="168">
        <f>BK123+BK128+BK135+BK140</f>
        <v>0</v>
      </c>
    </row>
    <row r="123" s="12" customFormat="1" ht="22.8" customHeight="1">
      <c r="A123" s="12"/>
      <c r="B123" s="158"/>
      <c r="C123" s="12"/>
      <c r="D123" s="159" t="s">
        <v>74</v>
      </c>
      <c r="E123" s="169" t="s">
        <v>142</v>
      </c>
      <c r="F123" s="169" t="s">
        <v>143</v>
      </c>
      <c r="G123" s="12"/>
      <c r="H123" s="12"/>
      <c r="I123" s="161"/>
      <c r="J123" s="170">
        <f>BK123</f>
        <v>0</v>
      </c>
      <c r="K123" s="12"/>
      <c r="L123" s="158"/>
      <c r="M123" s="163"/>
      <c r="N123" s="164"/>
      <c r="O123" s="164"/>
      <c r="P123" s="165">
        <f>SUM(P124:P127)</f>
        <v>0</v>
      </c>
      <c r="Q123" s="164"/>
      <c r="R123" s="165">
        <f>SUM(R124:R127)</f>
        <v>0</v>
      </c>
      <c r="S123" s="164"/>
      <c r="T123" s="166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9" t="s">
        <v>140</v>
      </c>
      <c r="AT123" s="167" t="s">
        <v>74</v>
      </c>
      <c r="AU123" s="167" t="s">
        <v>83</v>
      </c>
      <c r="AY123" s="159" t="s">
        <v>141</v>
      </c>
      <c r="BK123" s="168">
        <f>SUM(BK124:BK127)</f>
        <v>0</v>
      </c>
    </row>
    <row r="124" s="2" customFormat="1" ht="16.5" customHeight="1">
      <c r="A124" s="38"/>
      <c r="B124" s="171"/>
      <c r="C124" s="172" t="s">
        <v>83</v>
      </c>
      <c r="D124" s="172" t="s">
        <v>144</v>
      </c>
      <c r="E124" s="173" t="s">
        <v>145</v>
      </c>
      <c r="F124" s="174" t="s">
        <v>146</v>
      </c>
      <c r="G124" s="175" t="s">
        <v>147</v>
      </c>
      <c r="H124" s="176">
        <v>1</v>
      </c>
      <c r="I124" s="177"/>
      <c r="J124" s="178">
        <f>ROUND(I124*H124,2)</f>
        <v>0</v>
      </c>
      <c r="K124" s="174" t="s">
        <v>1</v>
      </c>
      <c r="L124" s="39"/>
      <c r="M124" s="179" t="s">
        <v>1</v>
      </c>
      <c r="N124" s="180" t="s">
        <v>40</v>
      </c>
      <c r="O124" s="77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3" t="s">
        <v>148</v>
      </c>
      <c r="AT124" s="183" t="s">
        <v>144</v>
      </c>
      <c r="AU124" s="183" t="s">
        <v>85</v>
      </c>
      <c r="AY124" s="19" t="s">
        <v>141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9" t="s">
        <v>83</v>
      </c>
      <c r="BK124" s="184">
        <f>ROUND(I124*H124,2)</f>
        <v>0</v>
      </c>
      <c r="BL124" s="19" t="s">
        <v>148</v>
      </c>
      <c r="BM124" s="183" t="s">
        <v>149</v>
      </c>
    </row>
    <row r="125" s="2" customFormat="1" ht="24.15" customHeight="1">
      <c r="A125" s="38"/>
      <c r="B125" s="171"/>
      <c r="C125" s="172" t="s">
        <v>85</v>
      </c>
      <c r="D125" s="172" t="s">
        <v>144</v>
      </c>
      <c r="E125" s="173" t="s">
        <v>150</v>
      </c>
      <c r="F125" s="174" t="s">
        <v>151</v>
      </c>
      <c r="G125" s="175" t="s">
        <v>152</v>
      </c>
      <c r="H125" s="176">
        <v>1</v>
      </c>
      <c r="I125" s="177"/>
      <c r="J125" s="178">
        <f>ROUND(I125*H125,2)</f>
        <v>0</v>
      </c>
      <c r="K125" s="174" t="s">
        <v>153</v>
      </c>
      <c r="L125" s="39"/>
      <c r="M125" s="179" t="s">
        <v>1</v>
      </c>
      <c r="N125" s="180" t="s">
        <v>40</v>
      </c>
      <c r="O125" s="77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3" t="s">
        <v>148</v>
      </c>
      <c r="AT125" s="183" t="s">
        <v>144</v>
      </c>
      <c r="AU125" s="183" t="s">
        <v>85</v>
      </c>
      <c r="AY125" s="19" t="s">
        <v>141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9" t="s">
        <v>83</v>
      </c>
      <c r="BK125" s="184">
        <f>ROUND(I125*H125,2)</f>
        <v>0</v>
      </c>
      <c r="BL125" s="19" t="s">
        <v>148</v>
      </c>
      <c r="BM125" s="183" t="s">
        <v>154</v>
      </c>
    </row>
    <row r="126" s="2" customFormat="1" ht="24.15" customHeight="1">
      <c r="A126" s="38"/>
      <c r="B126" s="171"/>
      <c r="C126" s="172" t="s">
        <v>155</v>
      </c>
      <c r="D126" s="172" t="s">
        <v>144</v>
      </c>
      <c r="E126" s="173" t="s">
        <v>156</v>
      </c>
      <c r="F126" s="174" t="s">
        <v>157</v>
      </c>
      <c r="G126" s="175" t="s">
        <v>152</v>
      </c>
      <c r="H126" s="176">
        <v>1</v>
      </c>
      <c r="I126" s="177"/>
      <c r="J126" s="178">
        <f>ROUND(I126*H126,2)</f>
        <v>0</v>
      </c>
      <c r="K126" s="174" t="s">
        <v>153</v>
      </c>
      <c r="L126" s="39"/>
      <c r="M126" s="179" t="s">
        <v>1</v>
      </c>
      <c r="N126" s="180" t="s">
        <v>40</v>
      </c>
      <c r="O126" s="77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3" t="s">
        <v>148</v>
      </c>
      <c r="AT126" s="183" t="s">
        <v>144</v>
      </c>
      <c r="AU126" s="183" t="s">
        <v>85</v>
      </c>
      <c r="AY126" s="19" t="s">
        <v>141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9" t="s">
        <v>83</v>
      </c>
      <c r="BK126" s="184">
        <f>ROUND(I126*H126,2)</f>
        <v>0</v>
      </c>
      <c r="BL126" s="19" t="s">
        <v>148</v>
      </c>
      <c r="BM126" s="183" t="s">
        <v>158</v>
      </c>
    </row>
    <row r="127" s="2" customFormat="1" ht="24.15" customHeight="1">
      <c r="A127" s="38"/>
      <c r="B127" s="171"/>
      <c r="C127" s="172" t="s">
        <v>159</v>
      </c>
      <c r="D127" s="172" t="s">
        <v>144</v>
      </c>
      <c r="E127" s="173" t="s">
        <v>160</v>
      </c>
      <c r="F127" s="174" t="s">
        <v>161</v>
      </c>
      <c r="G127" s="175" t="s">
        <v>152</v>
      </c>
      <c r="H127" s="176">
        <v>1</v>
      </c>
      <c r="I127" s="177"/>
      <c r="J127" s="178">
        <f>ROUND(I127*H127,2)</f>
        <v>0</v>
      </c>
      <c r="K127" s="174" t="s">
        <v>153</v>
      </c>
      <c r="L127" s="39"/>
      <c r="M127" s="179" t="s">
        <v>1</v>
      </c>
      <c r="N127" s="180" t="s">
        <v>40</v>
      </c>
      <c r="O127" s="77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3" t="s">
        <v>148</v>
      </c>
      <c r="AT127" s="183" t="s">
        <v>144</v>
      </c>
      <c r="AU127" s="183" t="s">
        <v>85</v>
      </c>
      <c r="AY127" s="19" t="s">
        <v>141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9" t="s">
        <v>83</v>
      </c>
      <c r="BK127" s="184">
        <f>ROUND(I127*H127,2)</f>
        <v>0</v>
      </c>
      <c r="BL127" s="19" t="s">
        <v>148</v>
      </c>
      <c r="BM127" s="183" t="s">
        <v>162</v>
      </c>
    </row>
    <row r="128" s="12" customFormat="1" ht="22.8" customHeight="1">
      <c r="A128" s="12"/>
      <c r="B128" s="158"/>
      <c r="C128" s="12"/>
      <c r="D128" s="159" t="s">
        <v>74</v>
      </c>
      <c r="E128" s="169" t="s">
        <v>163</v>
      </c>
      <c r="F128" s="169" t="s">
        <v>164</v>
      </c>
      <c r="G128" s="12"/>
      <c r="H128" s="12"/>
      <c r="I128" s="161"/>
      <c r="J128" s="170">
        <f>BK128</f>
        <v>0</v>
      </c>
      <c r="K128" s="12"/>
      <c r="L128" s="158"/>
      <c r="M128" s="163"/>
      <c r="N128" s="164"/>
      <c r="O128" s="164"/>
      <c r="P128" s="165">
        <f>SUM(P129:P134)</f>
        <v>0</v>
      </c>
      <c r="Q128" s="164"/>
      <c r="R128" s="165">
        <f>SUM(R129:R134)</f>
        <v>0</v>
      </c>
      <c r="S128" s="164"/>
      <c r="T128" s="166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9" t="s">
        <v>140</v>
      </c>
      <c r="AT128" s="167" t="s">
        <v>74</v>
      </c>
      <c r="AU128" s="167" t="s">
        <v>83</v>
      </c>
      <c r="AY128" s="159" t="s">
        <v>141</v>
      </c>
      <c r="BK128" s="168">
        <f>SUM(BK129:BK134)</f>
        <v>0</v>
      </c>
    </row>
    <row r="129" s="2" customFormat="1" ht="44.25" customHeight="1">
      <c r="A129" s="38"/>
      <c r="B129" s="171"/>
      <c r="C129" s="172" t="s">
        <v>140</v>
      </c>
      <c r="D129" s="172" t="s">
        <v>144</v>
      </c>
      <c r="E129" s="173" t="s">
        <v>165</v>
      </c>
      <c r="F129" s="174" t="s">
        <v>166</v>
      </c>
      <c r="G129" s="175" t="s">
        <v>152</v>
      </c>
      <c r="H129" s="176">
        <v>1</v>
      </c>
      <c r="I129" s="177"/>
      <c r="J129" s="178">
        <f>ROUND(I129*H129,2)</f>
        <v>0</v>
      </c>
      <c r="K129" s="174" t="s">
        <v>1</v>
      </c>
      <c r="L129" s="39"/>
      <c r="M129" s="179" t="s">
        <v>1</v>
      </c>
      <c r="N129" s="180" t="s">
        <v>40</v>
      </c>
      <c r="O129" s="77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3" t="s">
        <v>148</v>
      </c>
      <c r="AT129" s="183" t="s">
        <v>144</v>
      </c>
      <c r="AU129" s="183" t="s">
        <v>85</v>
      </c>
      <c r="AY129" s="19" t="s">
        <v>141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9" t="s">
        <v>83</v>
      </c>
      <c r="BK129" s="184">
        <f>ROUND(I129*H129,2)</f>
        <v>0</v>
      </c>
      <c r="BL129" s="19" t="s">
        <v>148</v>
      </c>
      <c r="BM129" s="183" t="s">
        <v>167</v>
      </c>
    </row>
    <row r="130" s="13" customFormat="1">
      <c r="A130" s="13"/>
      <c r="B130" s="185"/>
      <c r="C130" s="13"/>
      <c r="D130" s="186" t="s">
        <v>168</v>
      </c>
      <c r="E130" s="187" t="s">
        <v>1</v>
      </c>
      <c r="F130" s="188" t="s">
        <v>169</v>
      </c>
      <c r="G130" s="13"/>
      <c r="H130" s="187" t="s">
        <v>1</v>
      </c>
      <c r="I130" s="189"/>
      <c r="J130" s="13"/>
      <c r="K130" s="13"/>
      <c r="L130" s="185"/>
      <c r="M130" s="190"/>
      <c r="N130" s="191"/>
      <c r="O130" s="191"/>
      <c r="P130" s="191"/>
      <c r="Q130" s="191"/>
      <c r="R130" s="191"/>
      <c r="S130" s="191"/>
      <c r="T130" s="19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7" t="s">
        <v>168</v>
      </c>
      <c r="AU130" s="187" t="s">
        <v>85</v>
      </c>
      <c r="AV130" s="13" t="s">
        <v>83</v>
      </c>
      <c r="AW130" s="13" t="s">
        <v>31</v>
      </c>
      <c r="AX130" s="13" t="s">
        <v>75</v>
      </c>
      <c r="AY130" s="187" t="s">
        <v>141</v>
      </c>
    </row>
    <row r="131" s="14" customFormat="1">
      <c r="A131" s="14"/>
      <c r="B131" s="193"/>
      <c r="C131" s="14"/>
      <c r="D131" s="186" t="s">
        <v>168</v>
      </c>
      <c r="E131" s="194" t="s">
        <v>1</v>
      </c>
      <c r="F131" s="195" t="s">
        <v>170</v>
      </c>
      <c r="G131" s="14"/>
      <c r="H131" s="196">
        <v>1</v>
      </c>
      <c r="I131" s="197"/>
      <c r="J131" s="14"/>
      <c r="K131" s="14"/>
      <c r="L131" s="193"/>
      <c r="M131" s="198"/>
      <c r="N131" s="199"/>
      <c r="O131" s="199"/>
      <c r="P131" s="199"/>
      <c r="Q131" s="199"/>
      <c r="R131" s="199"/>
      <c r="S131" s="199"/>
      <c r="T131" s="20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4" t="s">
        <v>168</v>
      </c>
      <c r="AU131" s="194" t="s">
        <v>85</v>
      </c>
      <c r="AV131" s="14" t="s">
        <v>85</v>
      </c>
      <c r="AW131" s="14" t="s">
        <v>31</v>
      </c>
      <c r="AX131" s="14" t="s">
        <v>83</v>
      </c>
      <c r="AY131" s="194" t="s">
        <v>141</v>
      </c>
    </row>
    <row r="132" s="2" customFormat="1" ht="44.25" customHeight="1">
      <c r="A132" s="38"/>
      <c r="B132" s="171"/>
      <c r="C132" s="172" t="s">
        <v>171</v>
      </c>
      <c r="D132" s="172" t="s">
        <v>144</v>
      </c>
      <c r="E132" s="173" t="s">
        <v>172</v>
      </c>
      <c r="F132" s="174" t="s">
        <v>173</v>
      </c>
      <c r="G132" s="175" t="s">
        <v>152</v>
      </c>
      <c r="H132" s="176">
        <v>1</v>
      </c>
      <c r="I132" s="177"/>
      <c r="J132" s="178">
        <f>ROUND(I132*H132,2)</f>
        <v>0</v>
      </c>
      <c r="K132" s="174" t="s">
        <v>1</v>
      </c>
      <c r="L132" s="39"/>
      <c r="M132" s="179" t="s">
        <v>1</v>
      </c>
      <c r="N132" s="180" t="s">
        <v>40</v>
      </c>
      <c r="O132" s="77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3" t="s">
        <v>148</v>
      </c>
      <c r="AT132" s="183" t="s">
        <v>144</v>
      </c>
      <c r="AU132" s="183" t="s">
        <v>85</v>
      </c>
      <c r="AY132" s="19" t="s">
        <v>141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9" t="s">
        <v>83</v>
      </c>
      <c r="BK132" s="184">
        <f>ROUND(I132*H132,2)</f>
        <v>0</v>
      </c>
      <c r="BL132" s="19" t="s">
        <v>148</v>
      </c>
      <c r="BM132" s="183" t="s">
        <v>174</v>
      </c>
    </row>
    <row r="133" s="13" customFormat="1">
      <c r="A133" s="13"/>
      <c r="B133" s="185"/>
      <c r="C133" s="13"/>
      <c r="D133" s="186" t="s">
        <v>168</v>
      </c>
      <c r="E133" s="187" t="s">
        <v>1</v>
      </c>
      <c r="F133" s="188" t="s">
        <v>175</v>
      </c>
      <c r="G133" s="13"/>
      <c r="H133" s="187" t="s">
        <v>1</v>
      </c>
      <c r="I133" s="189"/>
      <c r="J133" s="13"/>
      <c r="K133" s="13"/>
      <c r="L133" s="185"/>
      <c r="M133" s="190"/>
      <c r="N133" s="191"/>
      <c r="O133" s="191"/>
      <c r="P133" s="191"/>
      <c r="Q133" s="191"/>
      <c r="R133" s="191"/>
      <c r="S133" s="191"/>
      <c r="T133" s="19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7" t="s">
        <v>168</v>
      </c>
      <c r="AU133" s="187" t="s">
        <v>85</v>
      </c>
      <c r="AV133" s="13" t="s">
        <v>83</v>
      </c>
      <c r="AW133" s="13" t="s">
        <v>31</v>
      </c>
      <c r="AX133" s="13" t="s">
        <v>75</v>
      </c>
      <c r="AY133" s="187" t="s">
        <v>141</v>
      </c>
    </row>
    <row r="134" s="14" customFormat="1">
      <c r="A134" s="14"/>
      <c r="B134" s="193"/>
      <c r="C134" s="14"/>
      <c r="D134" s="186" t="s">
        <v>168</v>
      </c>
      <c r="E134" s="194" t="s">
        <v>1</v>
      </c>
      <c r="F134" s="195" t="s">
        <v>176</v>
      </c>
      <c r="G134" s="14"/>
      <c r="H134" s="196">
        <v>1</v>
      </c>
      <c r="I134" s="197"/>
      <c r="J134" s="14"/>
      <c r="K134" s="14"/>
      <c r="L134" s="193"/>
      <c r="M134" s="198"/>
      <c r="N134" s="199"/>
      <c r="O134" s="199"/>
      <c r="P134" s="199"/>
      <c r="Q134" s="199"/>
      <c r="R134" s="199"/>
      <c r="S134" s="199"/>
      <c r="T134" s="20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4" t="s">
        <v>168</v>
      </c>
      <c r="AU134" s="194" t="s">
        <v>85</v>
      </c>
      <c r="AV134" s="14" t="s">
        <v>85</v>
      </c>
      <c r="AW134" s="14" t="s">
        <v>31</v>
      </c>
      <c r="AX134" s="14" t="s">
        <v>83</v>
      </c>
      <c r="AY134" s="194" t="s">
        <v>141</v>
      </c>
    </row>
    <row r="135" s="12" customFormat="1" ht="22.8" customHeight="1">
      <c r="A135" s="12"/>
      <c r="B135" s="158"/>
      <c r="C135" s="12"/>
      <c r="D135" s="159" t="s">
        <v>74</v>
      </c>
      <c r="E135" s="169" t="s">
        <v>177</v>
      </c>
      <c r="F135" s="169" t="s">
        <v>178</v>
      </c>
      <c r="G135" s="12"/>
      <c r="H135" s="12"/>
      <c r="I135" s="161"/>
      <c r="J135" s="170">
        <f>BK135</f>
        <v>0</v>
      </c>
      <c r="K135" s="12"/>
      <c r="L135" s="158"/>
      <c r="M135" s="163"/>
      <c r="N135" s="164"/>
      <c r="O135" s="164"/>
      <c r="P135" s="165">
        <f>SUM(P136:P139)</f>
        <v>0</v>
      </c>
      <c r="Q135" s="164"/>
      <c r="R135" s="165">
        <f>SUM(R136:R139)</f>
        <v>0</v>
      </c>
      <c r="S135" s="164"/>
      <c r="T135" s="166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9" t="s">
        <v>140</v>
      </c>
      <c r="AT135" s="167" t="s">
        <v>74</v>
      </c>
      <c r="AU135" s="167" t="s">
        <v>83</v>
      </c>
      <c r="AY135" s="159" t="s">
        <v>141</v>
      </c>
      <c r="BK135" s="168">
        <f>SUM(BK136:BK139)</f>
        <v>0</v>
      </c>
    </row>
    <row r="136" s="2" customFormat="1" ht="16.5" customHeight="1">
      <c r="A136" s="38"/>
      <c r="B136" s="171"/>
      <c r="C136" s="172" t="s">
        <v>179</v>
      </c>
      <c r="D136" s="172" t="s">
        <v>144</v>
      </c>
      <c r="E136" s="173" t="s">
        <v>180</v>
      </c>
      <c r="F136" s="174" t="s">
        <v>178</v>
      </c>
      <c r="G136" s="175" t="s">
        <v>152</v>
      </c>
      <c r="H136" s="176">
        <v>1</v>
      </c>
      <c r="I136" s="177"/>
      <c r="J136" s="178">
        <f>ROUND(I136*H136,2)</f>
        <v>0</v>
      </c>
      <c r="K136" s="174" t="s">
        <v>153</v>
      </c>
      <c r="L136" s="39"/>
      <c r="M136" s="179" t="s">
        <v>1</v>
      </c>
      <c r="N136" s="180" t="s">
        <v>40</v>
      </c>
      <c r="O136" s="77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3" t="s">
        <v>148</v>
      </c>
      <c r="AT136" s="183" t="s">
        <v>144</v>
      </c>
      <c r="AU136" s="183" t="s">
        <v>85</v>
      </c>
      <c r="AY136" s="19" t="s">
        <v>141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9" t="s">
        <v>83</v>
      </c>
      <c r="BK136" s="184">
        <f>ROUND(I136*H136,2)</f>
        <v>0</v>
      </c>
      <c r="BL136" s="19" t="s">
        <v>148</v>
      </c>
      <c r="BM136" s="183" t="s">
        <v>181</v>
      </c>
    </row>
    <row r="137" s="2" customFormat="1" ht="16.5" customHeight="1">
      <c r="A137" s="38"/>
      <c r="B137" s="171"/>
      <c r="C137" s="172" t="s">
        <v>182</v>
      </c>
      <c r="D137" s="172" t="s">
        <v>144</v>
      </c>
      <c r="E137" s="173" t="s">
        <v>183</v>
      </c>
      <c r="F137" s="174" t="s">
        <v>184</v>
      </c>
      <c r="G137" s="175" t="s">
        <v>152</v>
      </c>
      <c r="H137" s="176">
        <v>1</v>
      </c>
      <c r="I137" s="177"/>
      <c r="J137" s="178">
        <f>ROUND(I137*H137,2)</f>
        <v>0</v>
      </c>
      <c r="K137" s="174" t="s">
        <v>153</v>
      </c>
      <c r="L137" s="39"/>
      <c r="M137" s="179" t="s">
        <v>1</v>
      </c>
      <c r="N137" s="180" t="s">
        <v>40</v>
      </c>
      <c r="O137" s="77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3" t="s">
        <v>148</v>
      </c>
      <c r="AT137" s="183" t="s">
        <v>144</v>
      </c>
      <c r="AU137" s="183" t="s">
        <v>85</v>
      </c>
      <c r="AY137" s="19" t="s">
        <v>141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9" t="s">
        <v>83</v>
      </c>
      <c r="BK137" s="184">
        <f>ROUND(I137*H137,2)</f>
        <v>0</v>
      </c>
      <c r="BL137" s="19" t="s">
        <v>148</v>
      </c>
      <c r="BM137" s="183" t="s">
        <v>185</v>
      </c>
    </row>
    <row r="138" s="2" customFormat="1" ht="62.7" customHeight="1">
      <c r="A138" s="38"/>
      <c r="B138" s="171"/>
      <c r="C138" s="172" t="s">
        <v>186</v>
      </c>
      <c r="D138" s="172" t="s">
        <v>144</v>
      </c>
      <c r="E138" s="173" t="s">
        <v>187</v>
      </c>
      <c r="F138" s="174" t="s">
        <v>188</v>
      </c>
      <c r="G138" s="175" t="s">
        <v>152</v>
      </c>
      <c r="H138" s="176">
        <v>1</v>
      </c>
      <c r="I138" s="177"/>
      <c r="J138" s="178">
        <f>ROUND(I138*H138,2)</f>
        <v>0</v>
      </c>
      <c r="K138" s="174" t="s">
        <v>189</v>
      </c>
      <c r="L138" s="39"/>
      <c r="M138" s="179" t="s">
        <v>1</v>
      </c>
      <c r="N138" s="180" t="s">
        <v>40</v>
      </c>
      <c r="O138" s="77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3" t="s">
        <v>148</v>
      </c>
      <c r="AT138" s="183" t="s">
        <v>144</v>
      </c>
      <c r="AU138" s="183" t="s">
        <v>85</v>
      </c>
      <c r="AY138" s="19" t="s">
        <v>141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83</v>
      </c>
      <c r="BK138" s="184">
        <f>ROUND(I138*H138,2)</f>
        <v>0</v>
      </c>
      <c r="BL138" s="19" t="s">
        <v>148</v>
      </c>
      <c r="BM138" s="183" t="s">
        <v>190</v>
      </c>
    </row>
    <row r="139" s="2" customFormat="1" ht="16.5" customHeight="1">
      <c r="A139" s="38"/>
      <c r="B139" s="171"/>
      <c r="C139" s="172" t="s">
        <v>191</v>
      </c>
      <c r="D139" s="172" t="s">
        <v>144</v>
      </c>
      <c r="E139" s="173" t="s">
        <v>192</v>
      </c>
      <c r="F139" s="174" t="s">
        <v>193</v>
      </c>
      <c r="G139" s="175" t="s">
        <v>152</v>
      </c>
      <c r="H139" s="176">
        <v>1</v>
      </c>
      <c r="I139" s="177"/>
      <c r="J139" s="178">
        <f>ROUND(I139*H139,2)</f>
        <v>0</v>
      </c>
      <c r="K139" s="174" t="s">
        <v>153</v>
      </c>
      <c r="L139" s="39"/>
      <c r="M139" s="179" t="s">
        <v>1</v>
      </c>
      <c r="N139" s="180" t="s">
        <v>40</v>
      </c>
      <c r="O139" s="77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148</v>
      </c>
      <c r="AT139" s="183" t="s">
        <v>144</v>
      </c>
      <c r="AU139" s="183" t="s">
        <v>85</v>
      </c>
      <c r="AY139" s="19" t="s">
        <v>141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9" t="s">
        <v>83</v>
      </c>
      <c r="BK139" s="184">
        <f>ROUND(I139*H139,2)</f>
        <v>0</v>
      </c>
      <c r="BL139" s="19" t="s">
        <v>148</v>
      </c>
      <c r="BM139" s="183" t="s">
        <v>194</v>
      </c>
    </row>
    <row r="140" s="12" customFormat="1" ht="22.8" customHeight="1">
      <c r="A140" s="12"/>
      <c r="B140" s="158"/>
      <c r="C140" s="12"/>
      <c r="D140" s="159" t="s">
        <v>74</v>
      </c>
      <c r="E140" s="169" t="s">
        <v>195</v>
      </c>
      <c r="F140" s="169" t="s">
        <v>196</v>
      </c>
      <c r="G140" s="12"/>
      <c r="H140" s="12"/>
      <c r="I140" s="161"/>
      <c r="J140" s="170">
        <f>BK140</f>
        <v>0</v>
      </c>
      <c r="K140" s="12"/>
      <c r="L140" s="158"/>
      <c r="M140" s="163"/>
      <c r="N140" s="164"/>
      <c r="O140" s="164"/>
      <c r="P140" s="165">
        <f>SUM(P141:P143)</f>
        <v>0</v>
      </c>
      <c r="Q140" s="164"/>
      <c r="R140" s="165">
        <f>SUM(R141:R143)</f>
        <v>0</v>
      </c>
      <c r="S140" s="164"/>
      <c r="T140" s="166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9" t="s">
        <v>140</v>
      </c>
      <c r="AT140" s="167" t="s">
        <v>74</v>
      </c>
      <c r="AU140" s="167" t="s">
        <v>83</v>
      </c>
      <c r="AY140" s="159" t="s">
        <v>141</v>
      </c>
      <c r="BK140" s="168">
        <f>SUM(BK141:BK143)</f>
        <v>0</v>
      </c>
    </row>
    <row r="141" s="2" customFormat="1" ht="16.5" customHeight="1">
      <c r="A141" s="38"/>
      <c r="B141" s="171"/>
      <c r="C141" s="172" t="s">
        <v>197</v>
      </c>
      <c r="D141" s="172" t="s">
        <v>144</v>
      </c>
      <c r="E141" s="173" t="s">
        <v>198</v>
      </c>
      <c r="F141" s="174" t="s">
        <v>199</v>
      </c>
      <c r="G141" s="175" t="s">
        <v>152</v>
      </c>
      <c r="H141" s="176">
        <v>1</v>
      </c>
      <c r="I141" s="177"/>
      <c r="J141" s="178">
        <f>ROUND(I141*H141,2)</f>
        <v>0</v>
      </c>
      <c r="K141" s="174" t="s">
        <v>153</v>
      </c>
      <c r="L141" s="39"/>
      <c r="M141" s="179" t="s">
        <v>1</v>
      </c>
      <c r="N141" s="180" t="s">
        <v>40</v>
      </c>
      <c r="O141" s="77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3" t="s">
        <v>148</v>
      </c>
      <c r="AT141" s="183" t="s">
        <v>144</v>
      </c>
      <c r="AU141" s="183" t="s">
        <v>85</v>
      </c>
      <c r="AY141" s="19" t="s">
        <v>141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9" t="s">
        <v>83</v>
      </c>
      <c r="BK141" s="184">
        <f>ROUND(I141*H141,2)</f>
        <v>0</v>
      </c>
      <c r="BL141" s="19" t="s">
        <v>148</v>
      </c>
      <c r="BM141" s="183" t="s">
        <v>200</v>
      </c>
    </row>
    <row r="142" s="2" customFormat="1" ht="16.5" customHeight="1">
      <c r="A142" s="38"/>
      <c r="B142" s="171"/>
      <c r="C142" s="172" t="s">
        <v>201</v>
      </c>
      <c r="D142" s="172" t="s">
        <v>144</v>
      </c>
      <c r="E142" s="173" t="s">
        <v>202</v>
      </c>
      <c r="F142" s="174" t="s">
        <v>203</v>
      </c>
      <c r="G142" s="175" t="s">
        <v>152</v>
      </c>
      <c r="H142" s="176">
        <v>1</v>
      </c>
      <c r="I142" s="177"/>
      <c r="J142" s="178">
        <f>ROUND(I142*H142,2)</f>
        <v>0</v>
      </c>
      <c r="K142" s="174" t="s">
        <v>153</v>
      </c>
      <c r="L142" s="39"/>
      <c r="M142" s="179" t="s">
        <v>1</v>
      </c>
      <c r="N142" s="180" t="s">
        <v>40</v>
      </c>
      <c r="O142" s="77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3" t="s">
        <v>148</v>
      </c>
      <c r="AT142" s="183" t="s">
        <v>144</v>
      </c>
      <c r="AU142" s="183" t="s">
        <v>85</v>
      </c>
      <c r="AY142" s="19" t="s">
        <v>141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9" t="s">
        <v>83</v>
      </c>
      <c r="BK142" s="184">
        <f>ROUND(I142*H142,2)</f>
        <v>0</v>
      </c>
      <c r="BL142" s="19" t="s">
        <v>148</v>
      </c>
      <c r="BM142" s="183" t="s">
        <v>204</v>
      </c>
    </row>
    <row r="143" s="2" customFormat="1" ht="37.8" customHeight="1">
      <c r="A143" s="38"/>
      <c r="B143" s="171"/>
      <c r="C143" s="172" t="s">
        <v>205</v>
      </c>
      <c r="D143" s="172" t="s">
        <v>144</v>
      </c>
      <c r="E143" s="173" t="s">
        <v>206</v>
      </c>
      <c r="F143" s="174" t="s">
        <v>207</v>
      </c>
      <c r="G143" s="175" t="s">
        <v>152</v>
      </c>
      <c r="H143" s="176">
        <v>1</v>
      </c>
      <c r="I143" s="177"/>
      <c r="J143" s="178">
        <f>ROUND(I143*H143,2)</f>
        <v>0</v>
      </c>
      <c r="K143" s="174" t="s">
        <v>153</v>
      </c>
      <c r="L143" s="39"/>
      <c r="M143" s="201" t="s">
        <v>1</v>
      </c>
      <c r="N143" s="202" t="s">
        <v>40</v>
      </c>
      <c r="O143" s="203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3" t="s">
        <v>148</v>
      </c>
      <c r="AT143" s="183" t="s">
        <v>144</v>
      </c>
      <c r="AU143" s="183" t="s">
        <v>85</v>
      </c>
      <c r="AY143" s="19" t="s">
        <v>141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9" t="s">
        <v>83</v>
      </c>
      <c r="BK143" s="184">
        <f>ROUND(I143*H143,2)</f>
        <v>0</v>
      </c>
      <c r="BL143" s="19" t="s">
        <v>148</v>
      </c>
      <c r="BM143" s="183" t="s">
        <v>208</v>
      </c>
    </row>
    <row r="144" s="2" customFormat="1" ht="6.96" customHeight="1">
      <c r="A144" s="38"/>
      <c r="B144" s="60"/>
      <c r="C144" s="61"/>
      <c r="D144" s="61"/>
      <c r="E144" s="61"/>
      <c r="F144" s="61"/>
      <c r="G144" s="61"/>
      <c r="H144" s="61"/>
      <c r="I144" s="61"/>
      <c r="J144" s="61"/>
      <c r="K144" s="61"/>
      <c r="L144" s="39"/>
      <c r="M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</sheetData>
  <autoFilter ref="C120:K14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110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MĚSTSKÝ PARK PŘELOUČ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111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209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6. 11. 2023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113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114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33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ROUND(J123,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2" t="s">
        <v>40</v>
      </c>
      <c r="F33" s="127">
        <f>ROUND((SUM(BE123:BE246)),  2)</f>
        <v>0</v>
      </c>
      <c r="G33" s="38"/>
      <c r="H33" s="38"/>
      <c r="I33" s="128">
        <v>0.20999999999999999</v>
      </c>
      <c r="J33" s="127">
        <f>ROUND(((SUM(BE123:BE246))*I33),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7">
        <f>ROUND((SUM(BF123:BF246)),  2)</f>
        <v>0</v>
      </c>
      <c r="G34" s="38"/>
      <c r="H34" s="38"/>
      <c r="I34" s="128">
        <v>0.14999999999999999</v>
      </c>
      <c r="J34" s="127">
        <f>ROUND(((SUM(BF123:BF246))*I34),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7">
        <f>ROUND((SUM(BG123:BG246)),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7">
        <f>ROUND((SUM(BH123:BH246)),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7">
        <f>ROUND((SUM(BI123:BI246)),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MĚSTSKÝ PARK PŘELOUČ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111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101.1 - VĚTEV 1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Přelouč</v>
      </c>
      <c r="G89" s="38"/>
      <c r="H89" s="38"/>
      <c r="I89" s="32" t="s">
        <v>22</v>
      </c>
      <c r="J89" s="69" t="str">
        <f>IF(J12="","",J12)</f>
        <v>6. 11. 2023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Město Přelouč</v>
      </c>
      <c r="G91" s="38"/>
      <c r="H91" s="38"/>
      <c r="I91" s="32" t="s">
        <v>30</v>
      </c>
      <c r="J91" s="36" t="str">
        <f>E21</f>
        <v>VDI Projekt s.r.o.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>Sýkorová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116</v>
      </c>
      <c r="D94" s="129"/>
      <c r="E94" s="129"/>
      <c r="F94" s="129"/>
      <c r="G94" s="129"/>
      <c r="H94" s="129"/>
      <c r="I94" s="129"/>
      <c r="J94" s="138" t="s">
        <v>117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118</v>
      </c>
      <c r="D96" s="38"/>
      <c r="E96" s="38"/>
      <c r="F96" s="38"/>
      <c r="G96" s="38"/>
      <c r="H96" s="38"/>
      <c r="I96" s="38"/>
      <c r="J96" s="96">
        <f>J123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119</v>
      </c>
    </row>
    <row r="97" s="9" customFormat="1" ht="24.96" customHeight="1">
      <c r="A97" s="9"/>
      <c r="B97" s="140"/>
      <c r="C97" s="9"/>
      <c r="D97" s="141" t="s">
        <v>210</v>
      </c>
      <c r="E97" s="142"/>
      <c r="F97" s="142"/>
      <c r="G97" s="142"/>
      <c r="H97" s="142"/>
      <c r="I97" s="142"/>
      <c r="J97" s="143">
        <f>J124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211</v>
      </c>
      <c r="E98" s="146"/>
      <c r="F98" s="146"/>
      <c r="G98" s="146"/>
      <c r="H98" s="146"/>
      <c r="I98" s="146"/>
      <c r="J98" s="147">
        <f>J125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212</v>
      </c>
      <c r="E99" s="146"/>
      <c r="F99" s="146"/>
      <c r="G99" s="146"/>
      <c r="H99" s="146"/>
      <c r="I99" s="146"/>
      <c r="J99" s="147">
        <f>J187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213</v>
      </c>
      <c r="E100" s="146"/>
      <c r="F100" s="146"/>
      <c r="G100" s="146"/>
      <c r="H100" s="146"/>
      <c r="I100" s="146"/>
      <c r="J100" s="147">
        <f>J211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214</v>
      </c>
      <c r="E101" s="146"/>
      <c r="F101" s="146"/>
      <c r="G101" s="146"/>
      <c r="H101" s="146"/>
      <c r="I101" s="146"/>
      <c r="J101" s="147">
        <f>J216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215</v>
      </c>
      <c r="E102" s="146"/>
      <c r="F102" s="146"/>
      <c r="G102" s="146"/>
      <c r="H102" s="146"/>
      <c r="I102" s="146"/>
      <c r="J102" s="147">
        <f>J236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216</v>
      </c>
      <c r="E103" s="146"/>
      <c r="F103" s="146"/>
      <c r="G103" s="146"/>
      <c r="H103" s="146"/>
      <c r="I103" s="146"/>
      <c r="J103" s="147">
        <f>J245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38"/>
      <c r="D104" s="38"/>
      <c r="E104" s="38"/>
      <c r="F104" s="38"/>
      <c r="G104" s="38"/>
      <c r="H104" s="38"/>
      <c r="I104" s="38"/>
      <c r="J104" s="38"/>
      <c r="K104" s="38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125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121" t="str">
        <f>E7</f>
        <v>MĚSTSKÝ PARK PŘELOUČ</v>
      </c>
      <c r="F113" s="32"/>
      <c r="G113" s="32"/>
      <c r="H113" s="32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111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67" t="str">
        <f>E9</f>
        <v>SO 101.1 - VĚTEV 1</v>
      </c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38"/>
      <c r="E117" s="38"/>
      <c r="F117" s="27" t="str">
        <f>F12</f>
        <v>Přelouč</v>
      </c>
      <c r="G117" s="38"/>
      <c r="H117" s="38"/>
      <c r="I117" s="32" t="s">
        <v>22</v>
      </c>
      <c r="J117" s="69" t="str">
        <f>IF(J12="","",J12)</f>
        <v>6. 11. 2023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38"/>
      <c r="E119" s="38"/>
      <c r="F119" s="27" t="str">
        <f>E15</f>
        <v>Město Přelouč</v>
      </c>
      <c r="G119" s="38"/>
      <c r="H119" s="38"/>
      <c r="I119" s="32" t="s">
        <v>30</v>
      </c>
      <c r="J119" s="36" t="str">
        <f>E21</f>
        <v>VDI Projekt s.r.o.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38"/>
      <c r="E120" s="38"/>
      <c r="F120" s="27" t="str">
        <f>IF(E18="","",E18)</f>
        <v>Vyplň údaj</v>
      </c>
      <c r="G120" s="38"/>
      <c r="H120" s="38"/>
      <c r="I120" s="32" t="s">
        <v>32</v>
      </c>
      <c r="J120" s="36" t="str">
        <f>E24</f>
        <v>Sýkorová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48"/>
      <c r="B122" s="149"/>
      <c r="C122" s="150" t="s">
        <v>126</v>
      </c>
      <c r="D122" s="151" t="s">
        <v>60</v>
      </c>
      <c r="E122" s="151" t="s">
        <v>56</v>
      </c>
      <c r="F122" s="151" t="s">
        <v>57</v>
      </c>
      <c r="G122" s="151" t="s">
        <v>127</v>
      </c>
      <c r="H122" s="151" t="s">
        <v>128</v>
      </c>
      <c r="I122" s="151" t="s">
        <v>129</v>
      </c>
      <c r="J122" s="151" t="s">
        <v>117</v>
      </c>
      <c r="K122" s="152" t="s">
        <v>130</v>
      </c>
      <c r="L122" s="153"/>
      <c r="M122" s="86" t="s">
        <v>1</v>
      </c>
      <c r="N122" s="87" t="s">
        <v>39</v>
      </c>
      <c r="O122" s="87" t="s">
        <v>131</v>
      </c>
      <c r="P122" s="87" t="s">
        <v>132</v>
      </c>
      <c r="Q122" s="87" t="s">
        <v>133</v>
      </c>
      <c r="R122" s="87" t="s">
        <v>134</v>
      </c>
      <c r="S122" s="87" t="s">
        <v>135</v>
      </c>
      <c r="T122" s="88" t="s">
        <v>136</v>
      </c>
      <c r="U122" s="148"/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/>
    </row>
    <row r="123" s="2" customFormat="1" ht="22.8" customHeight="1">
      <c r="A123" s="38"/>
      <c r="B123" s="39"/>
      <c r="C123" s="93" t="s">
        <v>137</v>
      </c>
      <c r="D123" s="38"/>
      <c r="E123" s="38"/>
      <c r="F123" s="38"/>
      <c r="G123" s="38"/>
      <c r="H123" s="38"/>
      <c r="I123" s="38"/>
      <c r="J123" s="154">
        <f>BK123</f>
        <v>0</v>
      </c>
      <c r="K123" s="38"/>
      <c r="L123" s="39"/>
      <c r="M123" s="89"/>
      <c r="N123" s="73"/>
      <c r="O123" s="90"/>
      <c r="P123" s="155">
        <f>P124</f>
        <v>0</v>
      </c>
      <c r="Q123" s="90"/>
      <c r="R123" s="155">
        <f>R124</f>
        <v>531.32588645999999</v>
      </c>
      <c r="S123" s="90"/>
      <c r="T123" s="156">
        <f>T124</f>
        <v>89.36999999999999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74</v>
      </c>
      <c r="AU123" s="19" t="s">
        <v>119</v>
      </c>
      <c r="BK123" s="157">
        <f>BK124</f>
        <v>0</v>
      </c>
    </row>
    <row r="124" s="12" customFormat="1" ht="25.92" customHeight="1">
      <c r="A124" s="12"/>
      <c r="B124" s="158"/>
      <c r="C124" s="12"/>
      <c r="D124" s="159" t="s">
        <v>74</v>
      </c>
      <c r="E124" s="160" t="s">
        <v>217</v>
      </c>
      <c r="F124" s="160" t="s">
        <v>218</v>
      </c>
      <c r="G124" s="12"/>
      <c r="H124" s="12"/>
      <c r="I124" s="161"/>
      <c r="J124" s="162">
        <f>BK124</f>
        <v>0</v>
      </c>
      <c r="K124" s="12"/>
      <c r="L124" s="158"/>
      <c r="M124" s="163"/>
      <c r="N124" s="164"/>
      <c r="O124" s="164"/>
      <c r="P124" s="165">
        <f>P125+P187+P211+P216+P236+P245</f>
        <v>0</v>
      </c>
      <c r="Q124" s="164"/>
      <c r="R124" s="165">
        <f>R125+R187+R211+R216+R236+R245</f>
        <v>531.32588645999999</v>
      </c>
      <c r="S124" s="164"/>
      <c r="T124" s="166">
        <f>T125+T187+T211+T216+T236+T245</f>
        <v>89.36999999999999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9" t="s">
        <v>83</v>
      </c>
      <c r="AT124" s="167" t="s">
        <v>74</v>
      </c>
      <c r="AU124" s="167" t="s">
        <v>75</v>
      </c>
      <c r="AY124" s="159" t="s">
        <v>141</v>
      </c>
      <c r="BK124" s="168">
        <f>BK125+BK187+BK211+BK216+BK236+BK245</f>
        <v>0</v>
      </c>
    </row>
    <row r="125" s="12" customFormat="1" ht="22.8" customHeight="1">
      <c r="A125" s="12"/>
      <c r="B125" s="158"/>
      <c r="C125" s="12"/>
      <c r="D125" s="159" t="s">
        <v>74</v>
      </c>
      <c r="E125" s="169" t="s">
        <v>83</v>
      </c>
      <c r="F125" s="169" t="s">
        <v>219</v>
      </c>
      <c r="G125" s="12"/>
      <c r="H125" s="12"/>
      <c r="I125" s="161"/>
      <c r="J125" s="170">
        <f>BK125</f>
        <v>0</v>
      </c>
      <c r="K125" s="12"/>
      <c r="L125" s="158"/>
      <c r="M125" s="163"/>
      <c r="N125" s="164"/>
      <c r="O125" s="164"/>
      <c r="P125" s="165">
        <f>SUM(P126:P186)</f>
        <v>0</v>
      </c>
      <c r="Q125" s="164"/>
      <c r="R125" s="165">
        <f>SUM(R126:R186)</f>
        <v>379.59115800000001</v>
      </c>
      <c r="S125" s="164"/>
      <c r="T125" s="166">
        <f>SUM(T126:T186)</f>
        <v>89.36999999999999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9" t="s">
        <v>83</v>
      </c>
      <c r="AT125" s="167" t="s">
        <v>74</v>
      </c>
      <c r="AU125" s="167" t="s">
        <v>83</v>
      </c>
      <c r="AY125" s="159" t="s">
        <v>141</v>
      </c>
      <c r="BK125" s="168">
        <f>SUM(BK126:BK186)</f>
        <v>0</v>
      </c>
    </row>
    <row r="126" s="2" customFormat="1" ht="24.15" customHeight="1">
      <c r="A126" s="38"/>
      <c r="B126" s="171"/>
      <c r="C126" s="172" t="s">
        <v>83</v>
      </c>
      <c r="D126" s="172" t="s">
        <v>144</v>
      </c>
      <c r="E126" s="173" t="s">
        <v>220</v>
      </c>
      <c r="F126" s="174" t="s">
        <v>221</v>
      </c>
      <c r="G126" s="175" t="s">
        <v>222</v>
      </c>
      <c r="H126" s="176">
        <v>95</v>
      </c>
      <c r="I126" s="177"/>
      <c r="J126" s="178">
        <f>ROUND(I126*H126,2)</f>
        <v>0</v>
      </c>
      <c r="K126" s="174" t="s">
        <v>223</v>
      </c>
      <c r="L126" s="39"/>
      <c r="M126" s="179" t="s">
        <v>1</v>
      </c>
      <c r="N126" s="180" t="s">
        <v>40</v>
      </c>
      <c r="O126" s="77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3" t="s">
        <v>159</v>
      </c>
      <c r="AT126" s="183" t="s">
        <v>144</v>
      </c>
      <c r="AU126" s="183" t="s">
        <v>85</v>
      </c>
      <c r="AY126" s="19" t="s">
        <v>141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9" t="s">
        <v>83</v>
      </c>
      <c r="BK126" s="184">
        <f>ROUND(I126*H126,2)</f>
        <v>0</v>
      </c>
      <c r="BL126" s="19" t="s">
        <v>159</v>
      </c>
      <c r="BM126" s="183" t="s">
        <v>224</v>
      </c>
    </row>
    <row r="127" s="13" customFormat="1">
      <c r="A127" s="13"/>
      <c r="B127" s="185"/>
      <c r="C127" s="13"/>
      <c r="D127" s="186" t="s">
        <v>168</v>
      </c>
      <c r="E127" s="187" t="s">
        <v>1</v>
      </c>
      <c r="F127" s="188" t="s">
        <v>225</v>
      </c>
      <c r="G127" s="13"/>
      <c r="H127" s="187" t="s">
        <v>1</v>
      </c>
      <c r="I127" s="189"/>
      <c r="J127" s="13"/>
      <c r="K127" s="13"/>
      <c r="L127" s="185"/>
      <c r="M127" s="190"/>
      <c r="N127" s="191"/>
      <c r="O127" s="191"/>
      <c r="P127" s="191"/>
      <c r="Q127" s="191"/>
      <c r="R127" s="191"/>
      <c r="S127" s="191"/>
      <c r="T127" s="19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7" t="s">
        <v>168</v>
      </c>
      <c r="AU127" s="187" t="s">
        <v>85</v>
      </c>
      <c r="AV127" s="13" t="s">
        <v>83</v>
      </c>
      <c r="AW127" s="13" t="s">
        <v>31</v>
      </c>
      <c r="AX127" s="13" t="s">
        <v>75</v>
      </c>
      <c r="AY127" s="187" t="s">
        <v>141</v>
      </c>
    </row>
    <row r="128" s="14" customFormat="1">
      <c r="A128" s="14"/>
      <c r="B128" s="193"/>
      <c r="C128" s="14"/>
      <c r="D128" s="186" t="s">
        <v>168</v>
      </c>
      <c r="E128" s="194" t="s">
        <v>1</v>
      </c>
      <c r="F128" s="195" t="s">
        <v>226</v>
      </c>
      <c r="G128" s="14"/>
      <c r="H128" s="196">
        <v>95</v>
      </c>
      <c r="I128" s="197"/>
      <c r="J128" s="14"/>
      <c r="K128" s="14"/>
      <c r="L128" s="193"/>
      <c r="M128" s="198"/>
      <c r="N128" s="199"/>
      <c r="O128" s="199"/>
      <c r="P128" s="199"/>
      <c r="Q128" s="199"/>
      <c r="R128" s="199"/>
      <c r="S128" s="199"/>
      <c r="T128" s="20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4" t="s">
        <v>168</v>
      </c>
      <c r="AU128" s="194" t="s">
        <v>85</v>
      </c>
      <c r="AV128" s="14" t="s">
        <v>85</v>
      </c>
      <c r="AW128" s="14" t="s">
        <v>31</v>
      </c>
      <c r="AX128" s="14" t="s">
        <v>83</v>
      </c>
      <c r="AY128" s="194" t="s">
        <v>141</v>
      </c>
    </row>
    <row r="129" s="2" customFormat="1" ht="24.15" customHeight="1">
      <c r="A129" s="38"/>
      <c r="B129" s="171"/>
      <c r="C129" s="172" t="s">
        <v>85</v>
      </c>
      <c r="D129" s="172" t="s">
        <v>144</v>
      </c>
      <c r="E129" s="173" t="s">
        <v>227</v>
      </c>
      <c r="F129" s="174" t="s">
        <v>228</v>
      </c>
      <c r="G129" s="175" t="s">
        <v>222</v>
      </c>
      <c r="H129" s="176">
        <v>50</v>
      </c>
      <c r="I129" s="177"/>
      <c r="J129" s="178">
        <f>ROUND(I129*H129,2)</f>
        <v>0</v>
      </c>
      <c r="K129" s="174" t="s">
        <v>223</v>
      </c>
      <c r="L129" s="39"/>
      <c r="M129" s="179" t="s">
        <v>1</v>
      </c>
      <c r="N129" s="180" t="s">
        <v>40</v>
      </c>
      <c r="O129" s="77"/>
      <c r="P129" s="181">
        <f>O129*H129</f>
        <v>0</v>
      </c>
      <c r="Q129" s="181">
        <v>0</v>
      </c>
      <c r="R129" s="181">
        <f>Q129*H129</f>
        <v>0</v>
      </c>
      <c r="S129" s="181">
        <v>0.32000000000000001</v>
      </c>
      <c r="T129" s="182">
        <f>S129*H129</f>
        <v>16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3" t="s">
        <v>159</v>
      </c>
      <c r="AT129" s="183" t="s">
        <v>144</v>
      </c>
      <c r="AU129" s="183" t="s">
        <v>85</v>
      </c>
      <c r="AY129" s="19" t="s">
        <v>141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9" t="s">
        <v>83</v>
      </c>
      <c r="BK129" s="184">
        <f>ROUND(I129*H129,2)</f>
        <v>0</v>
      </c>
      <c r="BL129" s="19" t="s">
        <v>159</v>
      </c>
      <c r="BM129" s="183" t="s">
        <v>229</v>
      </c>
    </row>
    <row r="130" s="14" customFormat="1">
      <c r="A130" s="14"/>
      <c r="B130" s="193"/>
      <c r="C130" s="14"/>
      <c r="D130" s="186" t="s">
        <v>168</v>
      </c>
      <c r="E130" s="194" t="s">
        <v>1</v>
      </c>
      <c r="F130" s="195" t="s">
        <v>230</v>
      </c>
      <c r="G130" s="14"/>
      <c r="H130" s="196">
        <v>50</v>
      </c>
      <c r="I130" s="197"/>
      <c r="J130" s="14"/>
      <c r="K130" s="14"/>
      <c r="L130" s="193"/>
      <c r="M130" s="198"/>
      <c r="N130" s="199"/>
      <c r="O130" s="199"/>
      <c r="P130" s="199"/>
      <c r="Q130" s="199"/>
      <c r="R130" s="199"/>
      <c r="S130" s="199"/>
      <c r="T130" s="20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4" t="s">
        <v>168</v>
      </c>
      <c r="AU130" s="194" t="s">
        <v>85</v>
      </c>
      <c r="AV130" s="14" t="s">
        <v>85</v>
      </c>
      <c r="AW130" s="14" t="s">
        <v>31</v>
      </c>
      <c r="AX130" s="14" t="s">
        <v>83</v>
      </c>
      <c r="AY130" s="194" t="s">
        <v>141</v>
      </c>
    </row>
    <row r="131" s="2" customFormat="1" ht="24.15" customHeight="1">
      <c r="A131" s="38"/>
      <c r="B131" s="171"/>
      <c r="C131" s="172" t="s">
        <v>155</v>
      </c>
      <c r="D131" s="172" t="s">
        <v>144</v>
      </c>
      <c r="E131" s="173" t="s">
        <v>231</v>
      </c>
      <c r="F131" s="174" t="s">
        <v>232</v>
      </c>
      <c r="G131" s="175" t="s">
        <v>222</v>
      </c>
      <c r="H131" s="176">
        <v>253</v>
      </c>
      <c r="I131" s="177"/>
      <c r="J131" s="178">
        <f>ROUND(I131*H131,2)</f>
        <v>0</v>
      </c>
      <c r="K131" s="174" t="s">
        <v>223</v>
      </c>
      <c r="L131" s="39"/>
      <c r="M131" s="179" t="s">
        <v>1</v>
      </c>
      <c r="N131" s="180" t="s">
        <v>40</v>
      </c>
      <c r="O131" s="77"/>
      <c r="P131" s="181">
        <f>O131*H131</f>
        <v>0</v>
      </c>
      <c r="Q131" s="181">
        <v>0</v>
      </c>
      <c r="R131" s="181">
        <f>Q131*H131</f>
        <v>0</v>
      </c>
      <c r="S131" s="181">
        <v>0.28999999999999998</v>
      </c>
      <c r="T131" s="182">
        <f>S131*H131</f>
        <v>73.36999999999999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3" t="s">
        <v>159</v>
      </c>
      <c r="AT131" s="183" t="s">
        <v>144</v>
      </c>
      <c r="AU131" s="183" t="s">
        <v>85</v>
      </c>
      <c r="AY131" s="19" t="s">
        <v>141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9" t="s">
        <v>83</v>
      </c>
      <c r="BK131" s="184">
        <f>ROUND(I131*H131,2)</f>
        <v>0</v>
      </c>
      <c r="BL131" s="19" t="s">
        <v>159</v>
      </c>
      <c r="BM131" s="183" t="s">
        <v>233</v>
      </c>
    </row>
    <row r="132" s="14" customFormat="1">
      <c r="A132" s="14"/>
      <c r="B132" s="193"/>
      <c r="C132" s="14"/>
      <c r="D132" s="186" t="s">
        <v>168</v>
      </c>
      <c r="E132" s="194" t="s">
        <v>1</v>
      </c>
      <c r="F132" s="195" t="s">
        <v>234</v>
      </c>
      <c r="G132" s="14"/>
      <c r="H132" s="196">
        <v>114</v>
      </c>
      <c r="I132" s="197"/>
      <c r="J132" s="14"/>
      <c r="K132" s="14"/>
      <c r="L132" s="193"/>
      <c r="M132" s="198"/>
      <c r="N132" s="199"/>
      <c r="O132" s="199"/>
      <c r="P132" s="199"/>
      <c r="Q132" s="199"/>
      <c r="R132" s="199"/>
      <c r="S132" s="199"/>
      <c r="T132" s="20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4" t="s">
        <v>168</v>
      </c>
      <c r="AU132" s="194" t="s">
        <v>85</v>
      </c>
      <c r="AV132" s="14" t="s">
        <v>85</v>
      </c>
      <c r="AW132" s="14" t="s">
        <v>31</v>
      </c>
      <c r="AX132" s="14" t="s">
        <v>75</v>
      </c>
      <c r="AY132" s="194" t="s">
        <v>141</v>
      </c>
    </row>
    <row r="133" s="14" customFormat="1">
      <c r="A133" s="14"/>
      <c r="B133" s="193"/>
      <c r="C133" s="14"/>
      <c r="D133" s="186" t="s">
        <v>168</v>
      </c>
      <c r="E133" s="194" t="s">
        <v>1</v>
      </c>
      <c r="F133" s="195" t="s">
        <v>235</v>
      </c>
      <c r="G133" s="14"/>
      <c r="H133" s="196">
        <v>139</v>
      </c>
      <c r="I133" s="197"/>
      <c r="J133" s="14"/>
      <c r="K133" s="14"/>
      <c r="L133" s="193"/>
      <c r="M133" s="198"/>
      <c r="N133" s="199"/>
      <c r="O133" s="199"/>
      <c r="P133" s="199"/>
      <c r="Q133" s="199"/>
      <c r="R133" s="199"/>
      <c r="S133" s="199"/>
      <c r="T133" s="20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4" t="s">
        <v>168</v>
      </c>
      <c r="AU133" s="194" t="s">
        <v>85</v>
      </c>
      <c r="AV133" s="14" t="s">
        <v>85</v>
      </c>
      <c r="AW133" s="14" t="s">
        <v>31</v>
      </c>
      <c r="AX133" s="14" t="s">
        <v>75</v>
      </c>
      <c r="AY133" s="194" t="s">
        <v>141</v>
      </c>
    </row>
    <row r="134" s="15" customFormat="1">
      <c r="A134" s="15"/>
      <c r="B134" s="206"/>
      <c r="C134" s="15"/>
      <c r="D134" s="186" t="s">
        <v>168</v>
      </c>
      <c r="E134" s="207" t="s">
        <v>1</v>
      </c>
      <c r="F134" s="208" t="s">
        <v>236</v>
      </c>
      <c r="G134" s="15"/>
      <c r="H134" s="209">
        <v>253</v>
      </c>
      <c r="I134" s="210"/>
      <c r="J134" s="15"/>
      <c r="K134" s="15"/>
      <c r="L134" s="206"/>
      <c r="M134" s="211"/>
      <c r="N134" s="212"/>
      <c r="O134" s="212"/>
      <c r="P134" s="212"/>
      <c r="Q134" s="212"/>
      <c r="R134" s="212"/>
      <c r="S134" s="212"/>
      <c r="T134" s="21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07" t="s">
        <v>168</v>
      </c>
      <c r="AU134" s="207" t="s">
        <v>85</v>
      </c>
      <c r="AV134" s="15" t="s">
        <v>159</v>
      </c>
      <c r="AW134" s="15" t="s">
        <v>31</v>
      </c>
      <c r="AX134" s="15" t="s">
        <v>83</v>
      </c>
      <c r="AY134" s="207" t="s">
        <v>141</v>
      </c>
    </row>
    <row r="135" s="2" customFormat="1" ht="33" customHeight="1">
      <c r="A135" s="38"/>
      <c r="B135" s="171"/>
      <c r="C135" s="172" t="s">
        <v>159</v>
      </c>
      <c r="D135" s="172" t="s">
        <v>144</v>
      </c>
      <c r="E135" s="173" t="s">
        <v>237</v>
      </c>
      <c r="F135" s="174" t="s">
        <v>238</v>
      </c>
      <c r="G135" s="175" t="s">
        <v>239</v>
      </c>
      <c r="H135" s="176">
        <v>199.56700000000001</v>
      </c>
      <c r="I135" s="177"/>
      <c r="J135" s="178">
        <f>ROUND(I135*H135,2)</f>
        <v>0</v>
      </c>
      <c r="K135" s="174" t="s">
        <v>223</v>
      </c>
      <c r="L135" s="39"/>
      <c r="M135" s="179" t="s">
        <v>1</v>
      </c>
      <c r="N135" s="180" t="s">
        <v>40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159</v>
      </c>
      <c r="AT135" s="183" t="s">
        <v>144</v>
      </c>
      <c r="AU135" s="183" t="s">
        <v>85</v>
      </c>
      <c r="AY135" s="19" t="s">
        <v>141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83</v>
      </c>
      <c r="BK135" s="184">
        <f>ROUND(I135*H135,2)</f>
        <v>0</v>
      </c>
      <c r="BL135" s="19" t="s">
        <v>159</v>
      </c>
      <c r="BM135" s="183" t="s">
        <v>240</v>
      </c>
    </row>
    <row r="136" s="14" customFormat="1">
      <c r="A136" s="14"/>
      <c r="B136" s="193"/>
      <c r="C136" s="14"/>
      <c r="D136" s="186" t="s">
        <v>168</v>
      </c>
      <c r="E136" s="194" t="s">
        <v>1</v>
      </c>
      <c r="F136" s="195" t="s">
        <v>241</v>
      </c>
      <c r="G136" s="14"/>
      <c r="H136" s="196">
        <v>28.350000000000001</v>
      </c>
      <c r="I136" s="197"/>
      <c r="J136" s="14"/>
      <c r="K136" s="14"/>
      <c r="L136" s="193"/>
      <c r="M136" s="198"/>
      <c r="N136" s="199"/>
      <c r="O136" s="199"/>
      <c r="P136" s="199"/>
      <c r="Q136" s="199"/>
      <c r="R136" s="199"/>
      <c r="S136" s="199"/>
      <c r="T136" s="20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4" t="s">
        <v>168</v>
      </c>
      <c r="AU136" s="194" t="s">
        <v>85</v>
      </c>
      <c r="AV136" s="14" t="s">
        <v>85</v>
      </c>
      <c r="AW136" s="14" t="s">
        <v>31</v>
      </c>
      <c r="AX136" s="14" t="s">
        <v>75</v>
      </c>
      <c r="AY136" s="194" t="s">
        <v>141</v>
      </c>
    </row>
    <row r="137" s="13" customFormat="1">
      <c r="A137" s="13"/>
      <c r="B137" s="185"/>
      <c r="C137" s="13"/>
      <c r="D137" s="186" t="s">
        <v>168</v>
      </c>
      <c r="E137" s="187" t="s">
        <v>1</v>
      </c>
      <c r="F137" s="188" t="s">
        <v>242</v>
      </c>
      <c r="G137" s="13"/>
      <c r="H137" s="187" t="s">
        <v>1</v>
      </c>
      <c r="I137" s="189"/>
      <c r="J137" s="13"/>
      <c r="K137" s="13"/>
      <c r="L137" s="185"/>
      <c r="M137" s="190"/>
      <c r="N137" s="191"/>
      <c r="O137" s="191"/>
      <c r="P137" s="191"/>
      <c r="Q137" s="191"/>
      <c r="R137" s="191"/>
      <c r="S137" s="191"/>
      <c r="T137" s="19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7" t="s">
        <v>168</v>
      </c>
      <c r="AU137" s="187" t="s">
        <v>85</v>
      </c>
      <c r="AV137" s="13" t="s">
        <v>83</v>
      </c>
      <c r="AW137" s="13" t="s">
        <v>31</v>
      </c>
      <c r="AX137" s="13" t="s">
        <v>75</v>
      </c>
      <c r="AY137" s="187" t="s">
        <v>141</v>
      </c>
    </row>
    <row r="138" s="14" customFormat="1">
      <c r="A138" s="14"/>
      <c r="B138" s="193"/>
      <c r="C138" s="14"/>
      <c r="D138" s="186" t="s">
        <v>168</v>
      </c>
      <c r="E138" s="194" t="s">
        <v>1</v>
      </c>
      <c r="F138" s="195" t="s">
        <v>243</v>
      </c>
      <c r="G138" s="14"/>
      <c r="H138" s="196">
        <v>82.227000000000004</v>
      </c>
      <c r="I138" s="197"/>
      <c r="J138" s="14"/>
      <c r="K138" s="14"/>
      <c r="L138" s="193"/>
      <c r="M138" s="198"/>
      <c r="N138" s="199"/>
      <c r="O138" s="199"/>
      <c r="P138" s="199"/>
      <c r="Q138" s="199"/>
      <c r="R138" s="199"/>
      <c r="S138" s="199"/>
      <c r="T138" s="20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4" t="s">
        <v>168</v>
      </c>
      <c r="AU138" s="194" t="s">
        <v>85</v>
      </c>
      <c r="AV138" s="14" t="s">
        <v>85</v>
      </c>
      <c r="AW138" s="14" t="s">
        <v>31</v>
      </c>
      <c r="AX138" s="14" t="s">
        <v>75</v>
      </c>
      <c r="AY138" s="194" t="s">
        <v>141</v>
      </c>
    </row>
    <row r="139" s="14" customFormat="1">
      <c r="A139" s="14"/>
      <c r="B139" s="193"/>
      <c r="C139" s="14"/>
      <c r="D139" s="186" t="s">
        <v>168</v>
      </c>
      <c r="E139" s="194" t="s">
        <v>1</v>
      </c>
      <c r="F139" s="195" t="s">
        <v>244</v>
      </c>
      <c r="G139" s="14"/>
      <c r="H139" s="196">
        <v>88.989999999999995</v>
      </c>
      <c r="I139" s="197"/>
      <c r="J139" s="14"/>
      <c r="K139" s="14"/>
      <c r="L139" s="193"/>
      <c r="M139" s="198"/>
      <c r="N139" s="199"/>
      <c r="O139" s="199"/>
      <c r="P139" s="199"/>
      <c r="Q139" s="199"/>
      <c r="R139" s="199"/>
      <c r="S139" s="199"/>
      <c r="T139" s="20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4" t="s">
        <v>168</v>
      </c>
      <c r="AU139" s="194" t="s">
        <v>85</v>
      </c>
      <c r="AV139" s="14" t="s">
        <v>85</v>
      </c>
      <c r="AW139" s="14" t="s">
        <v>31</v>
      </c>
      <c r="AX139" s="14" t="s">
        <v>75</v>
      </c>
      <c r="AY139" s="194" t="s">
        <v>141</v>
      </c>
    </row>
    <row r="140" s="15" customFormat="1">
      <c r="A140" s="15"/>
      <c r="B140" s="206"/>
      <c r="C140" s="15"/>
      <c r="D140" s="186" t="s">
        <v>168</v>
      </c>
      <c r="E140" s="207" t="s">
        <v>1</v>
      </c>
      <c r="F140" s="208" t="s">
        <v>236</v>
      </c>
      <c r="G140" s="15"/>
      <c r="H140" s="209">
        <v>199.56700000000001</v>
      </c>
      <c r="I140" s="210"/>
      <c r="J140" s="15"/>
      <c r="K140" s="15"/>
      <c r="L140" s="206"/>
      <c r="M140" s="211"/>
      <c r="N140" s="212"/>
      <c r="O140" s="212"/>
      <c r="P140" s="212"/>
      <c r="Q140" s="212"/>
      <c r="R140" s="212"/>
      <c r="S140" s="212"/>
      <c r="T140" s="21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07" t="s">
        <v>168</v>
      </c>
      <c r="AU140" s="207" t="s">
        <v>85</v>
      </c>
      <c r="AV140" s="15" t="s">
        <v>159</v>
      </c>
      <c r="AW140" s="15" t="s">
        <v>31</v>
      </c>
      <c r="AX140" s="15" t="s">
        <v>83</v>
      </c>
      <c r="AY140" s="207" t="s">
        <v>141</v>
      </c>
    </row>
    <row r="141" s="2" customFormat="1" ht="24.15" customHeight="1">
      <c r="A141" s="38"/>
      <c r="B141" s="171"/>
      <c r="C141" s="172" t="s">
        <v>140</v>
      </c>
      <c r="D141" s="172" t="s">
        <v>144</v>
      </c>
      <c r="E141" s="173" t="s">
        <v>245</v>
      </c>
      <c r="F141" s="174" t="s">
        <v>246</v>
      </c>
      <c r="G141" s="175" t="s">
        <v>222</v>
      </c>
      <c r="H141" s="176">
        <v>95</v>
      </c>
      <c r="I141" s="177"/>
      <c r="J141" s="178">
        <f>ROUND(I141*H141,2)</f>
        <v>0</v>
      </c>
      <c r="K141" s="174" t="s">
        <v>223</v>
      </c>
      <c r="L141" s="39"/>
      <c r="M141" s="179" t="s">
        <v>1</v>
      </c>
      <c r="N141" s="180" t="s">
        <v>40</v>
      </c>
      <c r="O141" s="77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3" t="s">
        <v>159</v>
      </c>
      <c r="AT141" s="183" t="s">
        <v>144</v>
      </c>
      <c r="AU141" s="183" t="s">
        <v>85</v>
      </c>
      <c r="AY141" s="19" t="s">
        <v>141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9" t="s">
        <v>83</v>
      </c>
      <c r="BK141" s="184">
        <f>ROUND(I141*H141,2)</f>
        <v>0</v>
      </c>
      <c r="BL141" s="19" t="s">
        <v>159</v>
      </c>
      <c r="BM141" s="183" t="s">
        <v>247</v>
      </c>
    </row>
    <row r="142" s="14" customFormat="1">
      <c r="A142" s="14"/>
      <c r="B142" s="193"/>
      <c r="C142" s="14"/>
      <c r="D142" s="186" t="s">
        <v>168</v>
      </c>
      <c r="E142" s="194" t="s">
        <v>1</v>
      </c>
      <c r="F142" s="195" t="s">
        <v>248</v>
      </c>
      <c r="G142" s="14"/>
      <c r="H142" s="196">
        <v>95</v>
      </c>
      <c r="I142" s="197"/>
      <c r="J142" s="14"/>
      <c r="K142" s="14"/>
      <c r="L142" s="193"/>
      <c r="M142" s="198"/>
      <c r="N142" s="199"/>
      <c r="O142" s="199"/>
      <c r="P142" s="199"/>
      <c r="Q142" s="199"/>
      <c r="R142" s="199"/>
      <c r="S142" s="199"/>
      <c r="T142" s="20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4" t="s">
        <v>168</v>
      </c>
      <c r="AU142" s="194" t="s">
        <v>85</v>
      </c>
      <c r="AV142" s="14" t="s">
        <v>85</v>
      </c>
      <c r="AW142" s="14" t="s">
        <v>31</v>
      </c>
      <c r="AX142" s="14" t="s">
        <v>83</v>
      </c>
      <c r="AY142" s="194" t="s">
        <v>141</v>
      </c>
    </row>
    <row r="143" s="2" customFormat="1" ht="24.15" customHeight="1">
      <c r="A143" s="38"/>
      <c r="B143" s="171"/>
      <c r="C143" s="172" t="s">
        <v>171</v>
      </c>
      <c r="D143" s="172" t="s">
        <v>144</v>
      </c>
      <c r="E143" s="173" t="s">
        <v>249</v>
      </c>
      <c r="F143" s="174" t="s">
        <v>250</v>
      </c>
      <c r="G143" s="175" t="s">
        <v>222</v>
      </c>
      <c r="H143" s="176">
        <v>760</v>
      </c>
      <c r="I143" s="177"/>
      <c r="J143" s="178">
        <f>ROUND(I143*H143,2)</f>
        <v>0</v>
      </c>
      <c r="K143" s="174" t="s">
        <v>223</v>
      </c>
      <c r="L143" s="39"/>
      <c r="M143" s="179" t="s">
        <v>1</v>
      </c>
      <c r="N143" s="180" t="s">
        <v>40</v>
      </c>
      <c r="O143" s="77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3" t="s">
        <v>159</v>
      </c>
      <c r="AT143" s="183" t="s">
        <v>144</v>
      </c>
      <c r="AU143" s="183" t="s">
        <v>85</v>
      </c>
      <c r="AY143" s="19" t="s">
        <v>141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9" t="s">
        <v>83</v>
      </c>
      <c r="BK143" s="184">
        <f>ROUND(I143*H143,2)</f>
        <v>0</v>
      </c>
      <c r="BL143" s="19" t="s">
        <v>159</v>
      </c>
      <c r="BM143" s="183" t="s">
        <v>251</v>
      </c>
    </row>
    <row r="144" s="14" customFormat="1">
      <c r="A144" s="14"/>
      <c r="B144" s="193"/>
      <c r="C144" s="14"/>
      <c r="D144" s="186" t="s">
        <v>168</v>
      </c>
      <c r="E144" s="194" t="s">
        <v>1</v>
      </c>
      <c r="F144" s="195" t="s">
        <v>252</v>
      </c>
      <c r="G144" s="14"/>
      <c r="H144" s="196">
        <v>760</v>
      </c>
      <c r="I144" s="197"/>
      <c r="J144" s="14"/>
      <c r="K144" s="14"/>
      <c r="L144" s="193"/>
      <c r="M144" s="198"/>
      <c r="N144" s="199"/>
      <c r="O144" s="199"/>
      <c r="P144" s="199"/>
      <c r="Q144" s="199"/>
      <c r="R144" s="199"/>
      <c r="S144" s="199"/>
      <c r="T144" s="20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4" t="s">
        <v>168</v>
      </c>
      <c r="AU144" s="194" t="s">
        <v>85</v>
      </c>
      <c r="AV144" s="14" t="s">
        <v>85</v>
      </c>
      <c r="AW144" s="14" t="s">
        <v>31</v>
      </c>
      <c r="AX144" s="14" t="s">
        <v>83</v>
      </c>
      <c r="AY144" s="194" t="s">
        <v>141</v>
      </c>
    </row>
    <row r="145" s="2" customFormat="1" ht="37.8" customHeight="1">
      <c r="A145" s="38"/>
      <c r="B145" s="171"/>
      <c r="C145" s="172" t="s">
        <v>179</v>
      </c>
      <c r="D145" s="172" t="s">
        <v>144</v>
      </c>
      <c r="E145" s="173" t="s">
        <v>253</v>
      </c>
      <c r="F145" s="174" t="s">
        <v>254</v>
      </c>
      <c r="G145" s="175" t="s">
        <v>239</v>
      </c>
      <c r="H145" s="176">
        <v>170.72</v>
      </c>
      <c r="I145" s="177"/>
      <c r="J145" s="178">
        <f>ROUND(I145*H145,2)</f>
        <v>0</v>
      </c>
      <c r="K145" s="174" t="s">
        <v>223</v>
      </c>
      <c r="L145" s="39"/>
      <c r="M145" s="179" t="s">
        <v>1</v>
      </c>
      <c r="N145" s="180" t="s">
        <v>40</v>
      </c>
      <c r="O145" s="77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3" t="s">
        <v>159</v>
      </c>
      <c r="AT145" s="183" t="s">
        <v>144</v>
      </c>
      <c r="AU145" s="183" t="s">
        <v>85</v>
      </c>
      <c r="AY145" s="19" t="s">
        <v>141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9" t="s">
        <v>83</v>
      </c>
      <c r="BK145" s="184">
        <f>ROUND(I145*H145,2)</f>
        <v>0</v>
      </c>
      <c r="BL145" s="19" t="s">
        <v>159</v>
      </c>
      <c r="BM145" s="183" t="s">
        <v>255</v>
      </c>
    </row>
    <row r="146" s="14" customFormat="1">
      <c r="A146" s="14"/>
      <c r="B146" s="193"/>
      <c r="C146" s="14"/>
      <c r="D146" s="186" t="s">
        <v>168</v>
      </c>
      <c r="E146" s="194" t="s">
        <v>1</v>
      </c>
      <c r="F146" s="195" t="s">
        <v>256</v>
      </c>
      <c r="G146" s="14"/>
      <c r="H146" s="196">
        <v>199.56999999999999</v>
      </c>
      <c r="I146" s="197"/>
      <c r="J146" s="14"/>
      <c r="K146" s="14"/>
      <c r="L146" s="193"/>
      <c r="M146" s="198"/>
      <c r="N146" s="199"/>
      <c r="O146" s="199"/>
      <c r="P146" s="199"/>
      <c r="Q146" s="199"/>
      <c r="R146" s="199"/>
      <c r="S146" s="199"/>
      <c r="T146" s="20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4" t="s">
        <v>168</v>
      </c>
      <c r="AU146" s="194" t="s">
        <v>85</v>
      </c>
      <c r="AV146" s="14" t="s">
        <v>85</v>
      </c>
      <c r="AW146" s="14" t="s">
        <v>31</v>
      </c>
      <c r="AX146" s="14" t="s">
        <v>75</v>
      </c>
      <c r="AY146" s="194" t="s">
        <v>141</v>
      </c>
    </row>
    <row r="147" s="14" customFormat="1">
      <c r="A147" s="14"/>
      <c r="B147" s="193"/>
      <c r="C147" s="14"/>
      <c r="D147" s="186" t="s">
        <v>168</v>
      </c>
      <c r="E147" s="194" t="s">
        <v>1</v>
      </c>
      <c r="F147" s="195" t="s">
        <v>257</v>
      </c>
      <c r="G147" s="14"/>
      <c r="H147" s="196">
        <v>-28.850000000000001</v>
      </c>
      <c r="I147" s="197"/>
      <c r="J147" s="14"/>
      <c r="K147" s="14"/>
      <c r="L147" s="193"/>
      <c r="M147" s="198"/>
      <c r="N147" s="199"/>
      <c r="O147" s="199"/>
      <c r="P147" s="199"/>
      <c r="Q147" s="199"/>
      <c r="R147" s="199"/>
      <c r="S147" s="199"/>
      <c r="T147" s="20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4" t="s">
        <v>168</v>
      </c>
      <c r="AU147" s="194" t="s">
        <v>85</v>
      </c>
      <c r="AV147" s="14" t="s">
        <v>85</v>
      </c>
      <c r="AW147" s="14" t="s">
        <v>31</v>
      </c>
      <c r="AX147" s="14" t="s">
        <v>75</v>
      </c>
      <c r="AY147" s="194" t="s">
        <v>141</v>
      </c>
    </row>
    <row r="148" s="15" customFormat="1">
      <c r="A148" s="15"/>
      <c r="B148" s="206"/>
      <c r="C148" s="15"/>
      <c r="D148" s="186" t="s">
        <v>168</v>
      </c>
      <c r="E148" s="207" t="s">
        <v>1</v>
      </c>
      <c r="F148" s="208" t="s">
        <v>236</v>
      </c>
      <c r="G148" s="15"/>
      <c r="H148" s="209">
        <v>170.72</v>
      </c>
      <c r="I148" s="210"/>
      <c r="J148" s="15"/>
      <c r="K148" s="15"/>
      <c r="L148" s="206"/>
      <c r="M148" s="211"/>
      <c r="N148" s="212"/>
      <c r="O148" s="212"/>
      <c r="P148" s="212"/>
      <c r="Q148" s="212"/>
      <c r="R148" s="212"/>
      <c r="S148" s="212"/>
      <c r="T148" s="21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07" t="s">
        <v>168</v>
      </c>
      <c r="AU148" s="207" t="s">
        <v>85</v>
      </c>
      <c r="AV148" s="15" t="s">
        <v>159</v>
      </c>
      <c r="AW148" s="15" t="s">
        <v>31</v>
      </c>
      <c r="AX148" s="15" t="s">
        <v>83</v>
      </c>
      <c r="AY148" s="207" t="s">
        <v>141</v>
      </c>
    </row>
    <row r="149" s="2" customFormat="1" ht="37.8" customHeight="1">
      <c r="A149" s="38"/>
      <c r="B149" s="171"/>
      <c r="C149" s="172" t="s">
        <v>182</v>
      </c>
      <c r="D149" s="172" t="s">
        <v>144</v>
      </c>
      <c r="E149" s="173" t="s">
        <v>258</v>
      </c>
      <c r="F149" s="174" t="s">
        <v>259</v>
      </c>
      <c r="G149" s="175" t="s">
        <v>239</v>
      </c>
      <c r="H149" s="176">
        <v>682.88</v>
      </c>
      <c r="I149" s="177"/>
      <c r="J149" s="178">
        <f>ROUND(I149*H149,2)</f>
        <v>0</v>
      </c>
      <c r="K149" s="174" t="s">
        <v>223</v>
      </c>
      <c r="L149" s="39"/>
      <c r="M149" s="179" t="s">
        <v>1</v>
      </c>
      <c r="N149" s="180" t="s">
        <v>40</v>
      </c>
      <c r="O149" s="77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3" t="s">
        <v>159</v>
      </c>
      <c r="AT149" s="183" t="s">
        <v>144</v>
      </c>
      <c r="AU149" s="183" t="s">
        <v>85</v>
      </c>
      <c r="AY149" s="19" t="s">
        <v>141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9" t="s">
        <v>83</v>
      </c>
      <c r="BK149" s="184">
        <f>ROUND(I149*H149,2)</f>
        <v>0</v>
      </c>
      <c r="BL149" s="19" t="s">
        <v>159</v>
      </c>
      <c r="BM149" s="183" t="s">
        <v>260</v>
      </c>
    </row>
    <row r="150" s="13" customFormat="1">
      <c r="A150" s="13"/>
      <c r="B150" s="185"/>
      <c r="C150" s="13"/>
      <c r="D150" s="186" t="s">
        <v>168</v>
      </c>
      <c r="E150" s="187" t="s">
        <v>1</v>
      </c>
      <c r="F150" s="188" t="s">
        <v>261</v>
      </c>
      <c r="G150" s="13"/>
      <c r="H150" s="187" t="s">
        <v>1</v>
      </c>
      <c r="I150" s="189"/>
      <c r="J150" s="13"/>
      <c r="K150" s="13"/>
      <c r="L150" s="185"/>
      <c r="M150" s="190"/>
      <c r="N150" s="191"/>
      <c r="O150" s="191"/>
      <c r="P150" s="191"/>
      <c r="Q150" s="191"/>
      <c r="R150" s="191"/>
      <c r="S150" s="191"/>
      <c r="T150" s="19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7" t="s">
        <v>168</v>
      </c>
      <c r="AU150" s="187" t="s">
        <v>85</v>
      </c>
      <c r="AV150" s="13" t="s">
        <v>83</v>
      </c>
      <c r="AW150" s="13" t="s">
        <v>31</v>
      </c>
      <c r="AX150" s="13" t="s">
        <v>75</v>
      </c>
      <c r="AY150" s="187" t="s">
        <v>141</v>
      </c>
    </row>
    <row r="151" s="14" customFormat="1">
      <c r="A151" s="14"/>
      <c r="B151" s="193"/>
      <c r="C151" s="14"/>
      <c r="D151" s="186" t="s">
        <v>168</v>
      </c>
      <c r="E151" s="194" t="s">
        <v>1</v>
      </c>
      <c r="F151" s="195" t="s">
        <v>262</v>
      </c>
      <c r="G151" s="14"/>
      <c r="H151" s="196">
        <v>682.88</v>
      </c>
      <c r="I151" s="197"/>
      <c r="J151" s="14"/>
      <c r="K151" s="14"/>
      <c r="L151" s="193"/>
      <c r="M151" s="198"/>
      <c r="N151" s="199"/>
      <c r="O151" s="199"/>
      <c r="P151" s="199"/>
      <c r="Q151" s="199"/>
      <c r="R151" s="199"/>
      <c r="S151" s="199"/>
      <c r="T151" s="20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4" t="s">
        <v>168</v>
      </c>
      <c r="AU151" s="194" t="s">
        <v>85</v>
      </c>
      <c r="AV151" s="14" t="s">
        <v>85</v>
      </c>
      <c r="AW151" s="14" t="s">
        <v>31</v>
      </c>
      <c r="AX151" s="14" t="s">
        <v>83</v>
      </c>
      <c r="AY151" s="194" t="s">
        <v>141</v>
      </c>
    </row>
    <row r="152" s="2" customFormat="1" ht="16.5" customHeight="1">
      <c r="A152" s="38"/>
      <c r="B152" s="171"/>
      <c r="C152" s="172" t="s">
        <v>186</v>
      </c>
      <c r="D152" s="172" t="s">
        <v>144</v>
      </c>
      <c r="E152" s="173" t="s">
        <v>263</v>
      </c>
      <c r="F152" s="174" t="s">
        <v>264</v>
      </c>
      <c r="G152" s="175" t="s">
        <v>222</v>
      </c>
      <c r="H152" s="176">
        <v>95</v>
      </c>
      <c r="I152" s="177"/>
      <c r="J152" s="178">
        <f>ROUND(I152*H152,2)</f>
        <v>0</v>
      </c>
      <c r="K152" s="174" t="s">
        <v>223</v>
      </c>
      <c r="L152" s="39"/>
      <c r="M152" s="179" t="s">
        <v>1</v>
      </c>
      <c r="N152" s="180" t="s">
        <v>40</v>
      </c>
      <c r="O152" s="77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3" t="s">
        <v>159</v>
      </c>
      <c r="AT152" s="183" t="s">
        <v>144</v>
      </c>
      <c r="AU152" s="183" t="s">
        <v>85</v>
      </c>
      <c r="AY152" s="19" t="s">
        <v>141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9" t="s">
        <v>83</v>
      </c>
      <c r="BK152" s="184">
        <f>ROUND(I152*H152,2)</f>
        <v>0</v>
      </c>
      <c r="BL152" s="19" t="s">
        <v>159</v>
      </c>
      <c r="BM152" s="183" t="s">
        <v>265</v>
      </c>
    </row>
    <row r="153" s="2" customFormat="1" ht="24.15" customHeight="1">
      <c r="A153" s="38"/>
      <c r="B153" s="171"/>
      <c r="C153" s="172" t="s">
        <v>191</v>
      </c>
      <c r="D153" s="172" t="s">
        <v>144</v>
      </c>
      <c r="E153" s="173" t="s">
        <v>266</v>
      </c>
      <c r="F153" s="174" t="s">
        <v>267</v>
      </c>
      <c r="G153" s="175" t="s">
        <v>239</v>
      </c>
      <c r="H153" s="176">
        <v>170.72</v>
      </c>
      <c r="I153" s="177"/>
      <c r="J153" s="178">
        <f>ROUND(I153*H153,2)</f>
        <v>0</v>
      </c>
      <c r="K153" s="174" t="s">
        <v>223</v>
      </c>
      <c r="L153" s="39"/>
      <c r="M153" s="179" t="s">
        <v>1</v>
      </c>
      <c r="N153" s="180" t="s">
        <v>40</v>
      </c>
      <c r="O153" s="77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3" t="s">
        <v>159</v>
      </c>
      <c r="AT153" s="183" t="s">
        <v>144</v>
      </c>
      <c r="AU153" s="183" t="s">
        <v>85</v>
      </c>
      <c r="AY153" s="19" t="s">
        <v>141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9" t="s">
        <v>83</v>
      </c>
      <c r="BK153" s="184">
        <f>ROUND(I153*H153,2)</f>
        <v>0</v>
      </c>
      <c r="BL153" s="19" t="s">
        <v>159</v>
      </c>
      <c r="BM153" s="183" t="s">
        <v>268</v>
      </c>
    </row>
    <row r="154" s="14" customFormat="1">
      <c r="A154" s="14"/>
      <c r="B154" s="193"/>
      <c r="C154" s="14"/>
      <c r="D154" s="186" t="s">
        <v>168</v>
      </c>
      <c r="E154" s="194" t="s">
        <v>1</v>
      </c>
      <c r="F154" s="195" t="s">
        <v>269</v>
      </c>
      <c r="G154" s="14"/>
      <c r="H154" s="196">
        <v>170.72</v>
      </c>
      <c r="I154" s="197"/>
      <c r="J154" s="14"/>
      <c r="K154" s="14"/>
      <c r="L154" s="193"/>
      <c r="M154" s="198"/>
      <c r="N154" s="199"/>
      <c r="O154" s="199"/>
      <c r="P154" s="199"/>
      <c r="Q154" s="199"/>
      <c r="R154" s="199"/>
      <c r="S154" s="199"/>
      <c r="T154" s="20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4" t="s">
        <v>168</v>
      </c>
      <c r="AU154" s="194" t="s">
        <v>85</v>
      </c>
      <c r="AV154" s="14" t="s">
        <v>85</v>
      </c>
      <c r="AW154" s="14" t="s">
        <v>31</v>
      </c>
      <c r="AX154" s="14" t="s">
        <v>83</v>
      </c>
      <c r="AY154" s="194" t="s">
        <v>141</v>
      </c>
    </row>
    <row r="155" s="2" customFormat="1" ht="24.15" customHeight="1">
      <c r="A155" s="38"/>
      <c r="B155" s="171"/>
      <c r="C155" s="172" t="s">
        <v>197</v>
      </c>
      <c r="D155" s="172" t="s">
        <v>144</v>
      </c>
      <c r="E155" s="173" t="s">
        <v>270</v>
      </c>
      <c r="F155" s="174" t="s">
        <v>271</v>
      </c>
      <c r="G155" s="175" t="s">
        <v>239</v>
      </c>
      <c r="H155" s="176">
        <v>28.850000000000001</v>
      </c>
      <c r="I155" s="177"/>
      <c r="J155" s="178">
        <f>ROUND(I155*H155,2)</f>
        <v>0</v>
      </c>
      <c r="K155" s="174" t="s">
        <v>223</v>
      </c>
      <c r="L155" s="39"/>
      <c r="M155" s="179" t="s">
        <v>1</v>
      </c>
      <c r="N155" s="180" t="s">
        <v>40</v>
      </c>
      <c r="O155" s="77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3" t="s">
        <v>159</v>
      </c>
      <c r="AT155" s="183" t="s">
        <v>144</v>
      </c>
      <c r="AU155" s="183" t="s">
        <v>85</v>
      </c>
      <c r="AY155" s="19" t="s">
        <v>141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9" t="s">
        <v>83</v>
      </c>
      <c r="BK155" s="184">
        <f>ROUND(I155*H155,2)</f>
        <v>0</v>
      </c>
      <c r="BL155" s="19" t="s">
        <v>159</v>
      </c>
      <c r="BM155" s="183" t="s">
        <v>272</v>
      </c>
    </row>
    <row r="156" s="14" customFormat="1">
      <c r="A156" s="14"/>
      <c r="B156" s="193"/>
      <c r="C156" s="14"/>
      <c r="D156" s="186" t="s">
        <v>168</v>
      </c>
      <c r="E156" s="194" t="s">
        <v>1</v>
      </c>
      <c r="F156" s="195" t="s">
        <v>273</v>
      </c>
      <c r="G156" s="14"/>
      <c r="H156" s="196">
        <v>28.850000000000001</v>
      </c>
      <c r="I156" s="197"/>
      <c r="J156" s="14"/>
      <c r="K156" s="14"/>
      <c r="L156" s="193"/>
      <c r="M156" s="198"/>
      <c r="N156" s="199"/>
      <c r="O156" s="199"/>
      <c r="P156" s="199"/>
      <c r="Q156" s="199"/>
      <c r="R156" s="199"/>
      <c r="S156" s="199"/>
      <c r="T156" s="20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4" t="s">
        <v>168</v>
      </c>
      <c r="AU156" s="194" t="s">
        <v>85</v>
      </c>
      <c r="AV156" s="14" t="s">
        <v>85</v>
      </c>
      <c r="AW156" s="14" t="s">
        <v>31</v>
      </c>
      <c r="AX156" s="14" t="s">
        <v>83</v>
      </c>
      <c r="AY156" s="194" t="s">
        <v>141</v>
      </c>
    </row>
    <row r="157" s="2" customFormat="1" ht="24.15" customHeight="1">
      <c r="A157" s="38"/>
      <c r="B157" s="171"/>
      <c r="C157" s="172" t="s">
        <v>201</v>
      </c>
      <c r="D157" s="172" t="s">
        <v>144</v>
      </c>
      <c r="E157" s="173" t="s">
        <v>274</v>
      </c>
      <c r="F157" s="174" t="s">
        <v>275</v>
      </c>
      <c r="G157" s="175" t="s">
        <v>276</v>
      </c>
      <c r="H157" s="176">
        <v>323.988</v>
      </c>
      <c r="I157" s="177"/>
      <c r="J157" s="178">
        <f>ROUND(I157*H157,2)</f>
        <v>0</v>
      </c>
      <c r="K157" s="174" t="s">
        <v>223</v>
      </c>
      <c r="L157" s="39"/>
      <c r="M157" s="179" t="s">
        <v>1</v>
      </c>
      <c r="N157" s="180" t="s">
        <v>40</v>
      </c>
      <c r="O157" s="77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3" t="s">
        <v>159</v>
      </c>
      <c r="AT157" s="183" t="s">
        <v>144</v>
      </c>
      <c r="AU157" s="183" t="s">
        <v>85</v>
      </c>
      <c r="AY157" s="19" t="s">
        <v>141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9" t="s">
        <v>83</v>
      </c>
      <c r="BK157" s="184">
        <f>ROUND(I157*H157,2)</f>
        <v>0</v>
      </c>
      <c r="BL157" s="19" t="s">
        <v>159</v>
      </c>
      <c r="BM157" s="183" t="s">
        <v>277</v>
      </c>
    </row>
    <row r="158" s="14" customFormat="1">
      <c r="A158" s="14"/>
      <c r="B158" s="193"/>
      <c r="C158" s="14"/>
      <c r="D158" s="186" t="s">
        <v>168</v>
      </c>
      <c r="E158" s="194" t="s">
        <v>1</v>
      </c>
      <c r="F158" s="195" t="s">
        <v>278</v>
      </c>
      <c r="G158" s="14"/>
      <c r="H158" s="196">
        <v>323.988</v>
      </c>
      <c r="I158" s="197"/>
      <c r="J158" s="14"/>
      <c r="K158" s="14"/>
      <c r="L158" s="193"/>
      <c r="M158" s="198"/>
      <c r="N158" s="199"/>
      <c r="O158" s="199"/>
      <c r="P158" s="199"/>
      <c r="Q158" s="199"/>
      <c r="R158" s="199"/>
      <c r="S158" s="199"/>
      <c r="T158" s="20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4" t="s">
        <v>168</v>
      </c>
      <c r="AU158" s="194" t="s">
        <v>85</v>
      </c>
      <c r="AV158" s="14" t="s">
        <v>85</v>
      </c>
      <c r="AW158" s="14" t="s">
        <v>31</v>
      </c>
      <c r="AX158" s="14" t="s">
        <v>83</v>
      </c>
      <c r="AY158" s="194" t="s">
        <v>141</v>
      </c>
    </row>
    <row r="159" s="2" customFormat="1" ht="16.5" customHeight="1">
      <c r="A159" s="38"/>
      <c r="B159" s="171"/>
      <c r="C159" s="172" t="s">
        <v>205</v>
      </c>
      <c r="D159" s="172" t="s">
        <v>144</v>
      </c>
      <c r="E159" s="173" t="s">
        <v>279</v>
      </c>
      <c r="F159" s="174" t="s">
        <v>280</v>
      </c>
      <c r="G159" s="175" t="s">
        <v>239</v>
      </c>
      <c r="H159" s="176">
        <v>170.72</v>
      </c>
      <c r="I159" s="177"/>
      <c r="J159" s="178">
        <f>ROUND(I159*H159,2)</f>
        <v>0</v>
      </c>
      <c r="K159" s="174" t="s">
        <v>223</v>
      </c>
      <c r="L159" s="39"/>
      <c r="M159" s="179" t="s">
        <v>1</v>
      </c>
      <c r="N159" s="180" t="s">
        <v>40</v>
      </c>
      <c r="O159" s="77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3" t="s">
        <v>159</v>
      </c>
      <c r="AT159" s="183" t="s">
        <v>144</v>
      </c>
      <c r="AU159" s="183" t="s">
        <v>85</v>
      </c>
      <c r="AY159" s="19" t="s">
        <v>141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9" t="s">
        <v>83</v>
      </c>
      <c r="BK159" s="184">
        <f>ROUND(I159*H159,2)</f>
        <v>0</v>
      </c>
      <c r="BL159" s="19" t="s">
        <v>159</v>
      </c>
      <c r="BM159" s="183" t="s">
        <v>281</v>
      </c>
    </row>
    <row r="160" s="14" customFormat="1">
      <c r="A160" s="14"/>
      <c r="B160" s="193"/>
      <c r="C160" s="14"/>
      <c r="D160" s="186" t="s">
        <v>168</v>
      </c>
      <c r="E160" s="194" t="s">
        <v>1</v>
      </c>
      <c r="F160" s="195" t="s">
        <v>269</v>
      </c>
      <c r="G160" s="14"/>
      <c r="H160" s="196">
        <v>170.72</v>
      </c>
      <c r="I160" s="197"/>
      <c r="J160" s="14"/>
      <c r="K160" s="14"/>
      <c r="L160" s="193"/>
      <c r="M160" s="198"/>
      <c r="N160" s="199"/>
      <c r="O160" s="199"/>
      <c r="P160" s="199"/>
      <c r="Q160" s="199"/>
      <c r="R160" s="199"/>
      <c r="S160" s="199"/>
      <c r="T160" s="20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4" t="s">
        <v>168</v>
      </c>
      <c r="AU160" s="194" t="s">
        <v>85</v>
      </c>
      <c r="AV160" s="14" t="s">
        <v>85</v>
      </c>
      <c r="AW160" s="14" t="s">
        <v>31</v>
      </c>
      <c r="AX160" s="14" t="s">
        <v>83</v>
      </c>
      <c r="AY160" s="194" t="s">
        <v>141</v>
      </c>
    </row>
    <row r="161" s="2" customFormat="1" ht="37.8" customHeight="1">
      <c r="A161" s="38"/>
      <c r="B161" s="171"/>
      <c r="C161" s="172" t="s">
        <v>282</v>
      </c>
      <c r="D161" s="172" t="s">
        <v>144</v>
      </c>
      <c r="E161" s="173" t="s">
        <v>283</v>
      </c>
      <c r="F161" s="174" t="s">
        <v>284</v>
      </c>
      <c r="G161" s="175" t="s">
        <v>222</v>
      </c>
      <c r="H161" s="176">
        <v>195.5</v>
      </c>
      <c r="I161" s="177"/>
      <c r="J161" s="178">
        <f>ROUND(I161*H161,2)</f>
        <v>0</v>
      </c>
      <c r="K161" s="174" t="s">
        <v>223</v>
      </c>
      <c r="L161" s="39"/>
      <c r="M161" s="179" t="s">
        <v>1</v>
      </c>
      <c r="N161" s="180" t="s">
        <v>40</v>
      </c>
      <c r="O161" s="77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3" t="s">
        <v>159</v>
      </c>
      <c r="AT161" s="183" t="s">
        <v>144</v>
      </c>
      <c r="AU161" s="183" t="s">
        <v>85</v>
      </c>
      <c r="AY161" s="19" t="s">
        <v>141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9" t="s">
        <v>83</v>
      </c>
      <c r="BK161" s="184">
        <f>ROUND(I161*H161,2)</f>
        <v>0</v>
      </c>
      <c r="BL161" s="19" t="s">
        <v>159</v>
      </c>
      <c r="BM161" s="183" t="s">
        <v>285</v>
      </c>
    </row>
    <row r="162" s="14" customFormat="1">
      <c r="A162" s="14"/>
      <c r="B162" s="193"/>
      <c r="C162" s="14"/>
      <c r="D162" s="186" t="s">
        <v>168</v>
      </c>
      <c r="E162" s="194" t="s">
        <v>1</v>
      </c>
      <c r="F162" s="195" t="s">
        <v>286</v>
      </c>
      <c r="G162" s="14"/>
      <c r="H162" s="196">
        <v>195.5</v>
      </c>
      <c r="I162" s="197"/>
      <c r="J162" s="14"/>
      <c r="K162" s="14"/>
      <c r="L162" s="193"/>
      <c r="M162" s="198"/>
      <c r="N162" s="199"/>
      <c r="O162" s="199"/>
      <c r="P162" s="199"/>
      <c r="Q162" s="199"/>
      <c r="R162" s="199"/>
      <c r="S162" s="199"/>
      <c r="T162" s="20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4" t="s">
        <v>168</v>
      </c>
      <c r="AU162" s="194" t="s">
        <v>85</v>
      </c>
      <c r="AV162" s="14" t="s">
        <v>85</v>
      </c>
      <c r="AW162" s="14" t="s">
        <v>31</v>
      </c>
      <c r="AX162" s="14" t="s">
        <v>83</v>
      </c>
      <c r="AY162" s="194" t="s">
        <v>141</v>
      </c>
    </row>
    <row r="163" s="2" customFormat="1" ht="16.5" customHeight="1">
      <c r="A163" s="38"/>
      <c r="B163" s="171"/>
      <c r="C163" s="214" t="s">
        <v>8</v>
      </c>
      <c r="D163" s="214" t="s">
        <v>287</v>
      </c>
      <c r="E163" s="215" t="s">
        <v>288</v>
      </c>
      <c r="F163" s="216" t="s">
        <v>289</v>
      </c>
      <c r="G163" s="217" t="s">
        <v>276</v>
      </c>
      <c r="H163" s="218">
        <v>37.145000000000003</v>
      </c>
      <c r="I163" s="219"/>
      <c r="J163" s="220">
        <f>ROUND(I163*H163,2)</f>
        <v>0</v>
      </c>
      <c r="K163" s="216" t="s">
        <v>223</v>
      </c>
      <c r="L163" s="221"/>
      <c r="M163" s="222" t="s">
        <v>1</v>
      </c>
      <c r="N163" s="223" t="s">
        <v>40</v>
      </c>
      <c r="O163" s="77"/>
      <c r="P163" s="181">
        <f>O163*H163</f>
        <v>0</v>
      </c>
      <c r="Q163" s="181">
        <v>1</v>
      </c>
      <c r="R163" s="181">
        <f>Q163*H163</f>
        <v>37.145000000000003</v>
      </c>
      <c r="S163" s="181">
        <v>0</v>
      </c>
      <c r="T163" s="18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3" t="s">
        <v>182</v>
      </c>
      <c r="AT163" s="183" t="s">
        <v>287</v>
      </c>
      <c r="AU163" s="183" t="s">
        <v>85</v>
      </c>
      <c r="AY163" s="19" t="s">
        <v>141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9" t="s">
        <v>83</v>
      </c>
      <c r="BK163" s="184">
        <f>ROUND(I163*H163,2)</f>
        <v>0</v>
      </c>
      <c r="BL163" s="19" t="s">
        <v>159</v>
      </c>
      <c r="BM163" s="183" t="s">
        <v>290</v>
      </c>
    </row>
    <row r="164" s="14" customFormat="1">
      <c r="A164" s="14"/>
      <c r="B164" s="193"/>
      <c r="C164" s="14"/>
      <c r="D164" s="186" t="s">
        <v>168</v>
      </c>
      <c r="E164" s="194" t="s">
        <v>1</v>
      </c>
      <c r="F164" s="195" t="s">
        <v>291</v>
      </c>
      <c r="G164" s="14"/>
      <c r="H164" s="196">
        <v>37.145000000000003</v>
      </c>
      <c r="I164" s="197"/>
      <c r="J164" s="14"/>
      <c r="K164" s="14"/>
      <c r="L164" s="193"/>
      <c r="M164" s="198"/>
      <c r="N164" s="199"/>
      <c r="O164" s="199"/>
      <c r="P164" s="199"/>
      <c r="Q164" s="199"/>
      <c r="R164" s="199"/>
      <c r="S164" s="199"/>
      <c r="T164" s="20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4" t="s">
        <v>168</v>
      </c>
      <c r="AU164" s="194" t="s">
        <v>85</v>
      </c>
      <c r="AV164" s="14" t="s">
        <v>85</v>
      </c>
      <c r="AW164" s="14" t="s">
        <v>31</v>
      </c>
      <c r="AX164" s="14" t="s">
        <v>83</v>
      </c>
      <c r="AY164" s="194" t="s">
        <v>141</v>
      </c>
    </row>
    <row r="165" s="2" customFormat="1" ht="33" customHeight="1">
      <c r="A165" s="38"/>
      <c r="B165" s="171"/>
      <c r="C165" s="172" t="s">
        <v>292</v>
      </c>
      <c r="D165" s="172" t="s">
        <v>144</v>
      </c>
      <c r="E165" s="173" t="s">
        <v>293</v>
      </c>
      <c r="F165" s="174" t="s">
        <v>294</v>
      </c>
      <c r="G165" s="175" t="s">
        <v>222</v>
      </c>
      <c r="H165" s="176">
        <v>195.5</v>
      </c>
      <c r="I165" s="177"/>
      <c r="J165" s="178">
        <f>ROUND(I165*H165,2)</f>
        <v>0</v>
      </c>
      <c r="K165" s="174" t="s">
        <v>223</v>
      </c>
      <c r="L165" s="39"/>
      <c r="M165" s="179" t="s">
        <v>1</v>
      </c>
      <c r="N165" s="180" t="s">
        <v>40</v>
      </c>
      <c r="O165" s="77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3" t="s">
        <v>159</v>
      </c>
      <c r="AT165" s="183" t="s">
        <v>144</v>
      </c>
      <c r="AU165" s="183" t="s">
        <v>85</v>
      </c>
      <c r="AY165" s="19" t="s">
        <v>141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9" t="s">
        <v>83</v>
      </c>
      <c r="BK165" s="184">
        <f>ROUND(I165*H165,2)</f>
        <v>0</v>
      </c>
      <c r="BL165" s="19" t="s">
        <v>159</v>
      </c>
      <c r="BM165" s="183" t="s">
        <v>295</v>
      </c>
    </row>
    <row r="166" s="14" customFormat="1">
      <c r="A166" s="14"/>
      <c r="B166" s="193"/>
      <c r="C166" s="14"/>
      <c r="D166" s="186" t="s">
        <v>168</v>
      </c>
      <c r="E166" s="194" t="s">
        <v>1</v>
      </c>
      <c r="F166" s="195" t="s">
        <v>296</v>
      </c>
      <c r="G166" s="14"/>
      <c r="H166" s="196">
        <v>195.5</v>
      </c>
      <c r="I166" s="197"/>
      <c r="J166" s="14"/>
      <c r="K166" s="14"/>
      <c r="L166" s="193"/>
      <c r="M166" s="198"/>
      <c r="N166" s="199"/>
      <c r="O166" s="199"/>
      <c r="P166" s="199"/>
      <c r="Q166" s="199"/>
      <c r="R166" s="199"/>
      <c r="S166" s="199"/>
      <c r="T166" s="20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4" t="s">
        <v>168</v>
      </c>
      <c r="AU166" s="194" t="s">
        <v>85</v>
      </c>
      <c r="AV166" s="14" t="s">
        <v>85</v>
      </c>
      <c r="AW166" s="14" t="s">
        <v>31</v>
      </c>
      <c r="AX166" s="14" t="s">
        <v>83</v>
      </c>
      <c r="AY166" s="194" t="s">
        <v>141</v>
      </c>
    </row>
    <row r="167" s="2" customFormat="1" ht="24.15" customHeight="1">
      <c r="A167" s="38"/>
      <c r="B167" s="171"/>
      <c r="C167" s="172" t="s">
        <v>297</v>
      </c>
      <c r="D167" s="172" t="s">
        <v>144</v>
      </c>
      <c r="E167" s="173" t="s">
        <v>298</v>
      </c>
      <c r="F167" s="174" t="s">
        <v>299</v>
      </c>
      <c r="G167" s="175" t="s">
        <v>222</v>
      </c>
      <c r="H167" s="176">
        <v>195.5</v>
      </c>
      <c r="I167" s="177"/>
      <c r="J167" s="178">
        <f>ROUND(I167*H167,2)</f>
        <v>0</v>
      </c>
      <c r="K167" s="174" t="s">
        <v>223</v>
      </c>
      <c r="L167" s="39"/>
      <c r="M167" s="179" t="s">
        <v>1</v>
      </c>
      <c r="N167" s="180" t="s">
        <v>40</v>
      </c>
      <c r="O167" s="77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3" t="s">
        <v>159</v>
      </c>
      <c r="AT167" s="183" t="s">
        <v>144</v>
      </c>
      <c r="AU167" s="183" t="s">
        <v>85</v>
      </c>
      <c r="AY167" s="19" t="s">
        <v>141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9" t="s">
        <v>83</v>
      </c>
      <c r="BK167" s="184">
        <f>ROUND(I167*H167,2)</f>
        <v>0</v>
      </c>
      <c r="BL167" s="19" t="s">
        <v>159</v>
      </c>
      <c r="BM167" s="183" t="s">
        <v>300</v>
      </c>
    </row>
    <row r="168" s="2" customFormat="1" ht="16.5" customHeight="1">
      <c r="A168" s="38"/>
      <c r="B168" s="171"/>
      <c r="C168" s="214" t="s">
        <v>301</v>
      </c>
      <c r="D168" s="214" t="s">
        <v>287</v>
      </c>
      <c r="E168" s="215" t="s">
        <v>302</v>
      </c>
      <c r="F168" s="216" t="s">
        <v>303</v>
      </c>
      <c r="G168" s="217" t="s">
        <v>304</v>
      </c>
      <c r="H168" s="218">
        <v>6.1580000000000004</v>
      </c>
      <c r="I168" s="219"/>
      <c r="J168" s="220">
        <f>ROUND(I168*H168,2)</f>
        <v>0</v>
      </c>
      <c r="K168" s="216" t="s">
        <v>223</v>
      </c>
      <c r="L168" s="221"/>
      <c r="M168" s="222" t="s">
        <v>1</v>
      </c>
      <c r="N168" s="223" t="s">
        <v>40</v>
      </c>
      <c r="O168" s="77"/>
      <c r="P168" s="181">
        <f>O168*H168</f>
        <v>0</v>
      </c>
      <c r="Q168" s="181">
        <v>0.001</v>
      </c>
      <c r="R168" s="181">
        <f>Q168*H168</f>
        <v>0.0061580000000000003</v>
      </c>
      <c r="S168" s="181">
        <v>0</v>
      </c>
      <c r="T168" s="18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3" t="s">
        <v>182</v>
      </c>
      <c r="AT168" s="183" t="s">
        <v>287</v>
      </c>
      <c r="AU168" s="183" t="s">
        <v>85</v>
      </c>
      <c r="AY168" s="19" t="s">
        <v>141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9" t="s">
        <v>83</v>
      </c>
      <c r="BK168" s="184">
        <f>ROUND(I168*H168,2)</f>
        <v>0</v>
      </c>
      <c r="BL168" s="19" t="s">
        <v>159</v>
      </c>
      <c r="BM168" s="183" t="s">
        <v>305</v>
      </c>
    </row>
    <row r="169" s="14" customFormat="1">
      <c r="A169" s="14"/>
      <c r="B169" s="193"/>
      <c r="C169" s="14"/>
      <c r="D169" s="186" t="s">
        <v>168</v>
      </c>
      <c r="E169" s="194" t="s">
        <v>1</v>
      </c>
      <c r="F169" s="195" t="s">
        <v>306</v>
      </c>
      <c r="G169" s="14"/>
      <c r="H169" s="196">
        <v>6.1580000000000004</v>
      </c>
      <c r="I169" s="197"/>
      <c r="J169" s="14"/>
      <c r="K169" s="14"/>
      <c r="L169" s="193"/>
      <c r="M169" s="198"/>
      <c r="N169" s="199"/>
      <c r="O169" s="199"/>
      <c r="P169" s="199"/>
      <c r="Q169" s="199"/>
      <c r="R169" s="199"/>
      <c r="S169" s="199"/>
      <c r="T169" s="20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4" t="s">
        <v>168</v>
      </c>
      <c r="AU169" s="194" t="s">
        <v>85</v>
      </c>
      <c r="AV169" s="14" t="s">
        <v>85</v>
      </c>
      <c r="AW169" s="14" t="s">
        <v>31</v>
      </c>
      <c r="AX169" s="14" t="s">
        <v>83</v>
      </c>
      <c r="AY169" s="194" t="s">
        <v>141</v>
      </c>
    </row>
    <row r="170" s="2" customFormat="1" ht="24.15" customHeight="1">
      <c r="A170" s="38"/>
      <c r="B170" s="171"/>
      <c r="C170" s="172" t="s">
        <v>307</v>
      </c>
      <c r="D170" s="172" t="s">
        <v>144</v>
      </c>
      <c r="E170" s="173" t="s">
        <v>308</v>
      </c>
      <c r="F170" s="174" t="s">
        <v>309</v>
      </c>
      <c r="G170" s="175" t="s">
        <v>222</v>
      </c>
      <c r="H170" s="176">
        <v>453.38999999999999</v>
      </c>
      <c r="I170" s="177"/>
      <c r="J170" s="178">
        <f>ROUND(I170*H170,2)</f>
        <v>0</v>
      </c>
      <c r="K170" s="174" t="s">
        <v>223</v>
      </c>
      <c r="L170" s="39"/>
      <c r="M170" s="179" t="s">
        <v>1</v>
      </c>
      <c r="N170" s="180" t="s">
        <v>40</v>
      </c>
      <c r="O170" s="77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3" t="s">
        <v>159</v>
      </c>
      <c r="AT170" s="183" t="s">
        <v>144</v>
      </c>
      <c r="AU170" s="183" t="s">
        <v>85</v>
      </c>
      <c r="AY170" s="19" t="s">
        <v>141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9" t="s">
        <v>83</v>
      </c>
      <c r="BK170" s="184">
        <f>ROUND(I170*H170,2)</f>
        <v>0</v>
      </c>
      <c r="BL170" s="19" t="s">
        <v>159</v>
      </c>
      <c r="BM170" s="183" t="s">
        <v>310</v>
      </c>
    </row>
    <row r="171" s="14" customFormat="1">
      <c r="A171" s="14"/>
      <c r="B171" s="193"/>
      <c r="C171" s="14"/>
      <c r="D171" s="186" t="s">
        <v>168</v>
      </c>
      <c r="E171" s="194" t="s">
        <v>1</v>
      </c>
      <c r="F171" s="195" t="s">
        <v>311</v>
      </c>
      <c r="G171" s="14"/>
      <c r="H171" s="196">
        <v>278.25999999999999</v>
      </c>
      <c r="I171" s="197"/>
      <c r="J171" s="14"/>
      <c r="K171" s="14"/>
      <c r="L171" s="193"/>
      <c r="M171" s="198"/>
      <c r="N171" s="199"/>
      <c r="O171" s="199"/>
      <c r="P171" s="199"/>
      <c r="Q171" s="199"/>
      <c r="R171" s="199"/>
      <c r="S171" s="199"/>
      <c r="T171" s="20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4" t="s">
        <v>168</v>
      </c>
      <c r="AU171" s="194" t="s">
        <v>85</v>
      </c>
      <c r="AV171" s="14" t="s">
        <v>85</v>
      </c>
      <c r="AW171" s="14" t="s">
        <v>31</v>
      </c>
      <c r="AX171" s="14" t="s">
        <v>75</v>
      </c>
      <c r="AY171" s="194" t="s">
        <v>141</v>
      </c>
    </row>
    <row r="172" s="14" customFormat="1">
      <c r="A172" s="14"/>
      <c r="B172" s="193"/>
      <c r="C172" s="14"/>
      <c r="D172" s="186" t="s">
        <v>168</v>
      </c>
      <c r="E172" s="194" t="s">
        <v>1</v>
      </c>
      <c r="F172" s="195" t="s">
        <v>312</v>
      </c>
      <c r="G172" s="14"/>
      <c r="H172" s="196">
        <v>175.13</v>
      </c>
      <c r="I172" s="197"/>
      <c r="J172" s="14"/>
      <c r="K172" s="14"/>
      <c r="L172" s="193"/>
      <c r="M172" s="198"/>
      <c r="N172" s="199"/>
      <c r="O172" s="199"/>
      <c r="P172" s="199"/>
      <c r="Q172" s="199"/>
      <c r="R172" s="199"/>
      <c r="S172" s="199"/>
      <c r="T172" s="20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4" t="s">
        <v>168</v>
      </c>
      <c r="AU172" s="194" t="s">
        <v>85</v>
      </c>
      <c r="AV172" s="14" t="s">
        <v>85</v>
      </c>
      <c r="AW172" s="14" t="s">
        <v>31</v>
      </c>
      <c r="AX172" s="14" t="s">
        <v>75</v>
      </c>
      <c r="AY172" s="194" t="s">
        <v>141</v>
      </c>
    </row>
    <row r="173" s="15" customFormat="1">
      <c r="A173" s="15"/>
      <c r="B173" s="206"/>
      <c r="C173" s="15"/>
      <c r="D173" s="186" t="s">
        <v>168</v>
      </c>
      <c r="E173" s="207" t="s">
        <v>1</v>
      </c>
      <c r="F173" s="208" t="s">
        <v>236</v>
      </c>
      <c r="G173" s="15"/>
      <c r="H173" s="209">
        <v>453.38999999999999</v>
      </c>
      <c r="I173" s="210"/>
      <c r="J173" s="15"/>
      <c r="K173" s="15"/>
      <c r="L173" s="206"/>
      <c r="M173" s="211"/>
      <c r="N173" s="212"/>
      <c r="O173" s="212"/>
      <c r="P173" s="212"/>
      <c r="Q173" s="212"/>
      <c r="R173" s="212"/>
      <c r="S173" s="212"/>
      <c r="T173" s="21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07" t="s">
        <v>168</v>
      </c>
      <c r="AU173" s="207" t="s">
        <v>85</v>
      </c>
      <c r="AV173" s="15" t="s">
        <v>159</v>
      </c>
      <c r="AW173" s="15" t="s">
        <v>31</v>
      </c>
      <c r="AX173" s="15" t="s">
        <v>83</v>
      </c>
      <c r="AY173" s="207" t="s">
        <v>141</v>
      </c>
    </row>
    <row r="174" s="2" customFormat="1" ht="16.5" customHeight="1">
      <c r="A174" s="38"/>
      <c r="B174" s="171"/>
      <c r="C174" s="172" t="s">
        <v>313</v>
      </c>
      <c r="D174" s="172" t="s">
        <v>144</v>
      </c>
      <c r="E174" s="173" t="s">
        <v>314</v>
      </c>
      <c r="F174" s="174" t="s">
        <v>315</v>
      </c>
      <c r="G174" s="175" t="s">
        <v>239</v>
      </c>
      <c r="H174" s="176">
        <v>19.550000000000001</v>
      </c>
      <c r="I174" s="177"/>
      <c r="J174" s="178">
        <f>ROUND(I174*H174,2)</f>
        <v>0</v>
      </c>
      <c r="K174" s="174" t="s">
        <v>223</v>
      </c>
      <c r="L174" s="39"/>
      <c r="M174" s="179" t="s">
        <v>1</v>
      </c>
      <c r="N174" s="180" t="s">
        <v>40</v>
      </c>
      <c r="O174" s="77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3" t="s">
        <v>159</v>
      </c>
      <c r="AT174" s="183" t="s">
        <v>144</v>
      </c>
      <c r="AU174" s="183" t="s">
        <v>85</v>
      </c>
      <c r="AY174" s="19" t="s">
        <v>141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9" t="s">
        <v>83</v>
      </c>
      <c r="BK174" s="184">
        <f>ROUND(I174*H174,2)</f>
        <v>0</v>
      </c>
      <c r="BL174" s="19" t="s">
        <v>159</v>
      </c>
      <c r="BM174" s="183" t="s">
        <v>316</v>
      </c>
    </row>
    <row r="175" s="14" customFormat="1">
      <c r="A175" s="14"/>
      <c r="B175" s="193"/>
      <c r="C175" s="14"/>
      <c r="D175" s="186" t="s">
        <v>168</v>
      </c>
      <c r="E175" s="194" t="s">
        <v>1</v>
      </c>
      <c r="F175" s="195" t="s">
        <v>317</v>
      </c>
      <c r="G175" s="14"/>
      <c r="H175" s="196">
        <v>19.550000000000001</v>
      </c>
      <c r="I175" s="197"/>
      <c r="J175" s="14"/>
      <c r="K175" s="14"/>
      <c r="L175" s="193"/>
      <c r="M175" s="198"/>
      <c r="N175" s="199"/>
      <c r="O175" s="199"/>
      <c r="P175" s="199"/>
      <c r="Q175" s="199"/>
      <c r="R175" s="199"/>
      <c r="S175" s="199"/>
      <c r="T175" s="20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4" t="s">
        <v>168</v>
      </c>
      <c r="AU175" s="194" t="s">
        <v>85</v>
      </c>
      <c r="AV175" s="14" t="s">
        <v>85</v>
      </c>
      <c r="AW175" s="14" t="s">
        <v>31</v>
      </c>
      <c r="AX175" s="14" t="s">
        <v>83</v>
      </c>
      <c r="AY175" s="194" t="s">
        <v>141</v>
      </c>
    </row>
    <row r="176" s="2" customFormat="1" ht="21.75" customHeight="1">
      <c r="A176" s="38"/>
      <c r="B176" s="171"/>
      <c r="C176" s="172" t="s">
        <v>7</v>
      </c>
      <c r="D176" s="172" t="s">
        <v>144</v>
      </c>
      <c r="E176" s="173" t="s">
        <v>318</v>
      </c>
      <c r="F176" s="174" t="s">
        <v>319</v>
      </c>
      <c r="G176" s="175" t="s">
        <v>320</v>
      </c>
      <c r="H176" s="176">
        <v>2</v>
      </c>
      <c r="I176" s="177"/>
      <c r="J176" s="178">
        <f>ROUND(I176*H176,2)</f>
        <v>0</v>
      </c>
      <c r="K176" s="174" t="s">
        <v>223</v>
      </c>
      <c r="L176" s="39"/>
      <c r="M176" s="179" t="s">
        <v>1</v>
      </c>
      <c r="N176" s="180" t="s">
        <v>40</v>
      </c>
      <c r="O176" s="77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3" t="s">
        <v>159</v>
      </c>
      <c r="AT176" s="183" t="s">
        <v>144</v>
      </c>
      <c r="AU176" s="183" t="s">
        <v>85</v>
      </c>
      <c r="AY176" s="19" t="s">
        <v>141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9" t="s">
        <v>83</v>
      </c>
      <c r="BK176" s="184">
        <f>ROUND(I176*H176,2)</f>
        <v>0</v>
      </c>
      <c r="BL176" s="19" t="s">
        <v>159</v>
      </c>
      <c r="BM176" s="183" t="s">
        <v>321</v>
      </c>
    </row>
    <row r="177" s="14" customFormat="1">
      <c r="A177" s="14"/>
      <c r="B177" s="193"/>
      <c r="C177" s="14"/>
      <c r="D177" s="186" t="s">
        <v>168</v>
      </c>
      <c r="E177" s="194" t="s">
        <v>1</v>
      </c>
      <c r="F177" s="195" t="s">
        <v>322</v>
      </c>
      <c r="G177" s="14"/>
      <c r="H177" s="196">
        <v>2</v>
      </c>
      <c r="I177" s="197"/>
      <c r="J177" s="14"/>
      <c r="K177" s="14"/>
      <c r="L177" s="193"/>
      <c r="M177" s="198"/>
      <c r="N177" s="199"/>
      <c r="O177" s="199"/>
      <c r="P177" s="199"/>
      <c r="Q177" s="199"/>
      <c r="R177" s="199"/>
      <c r="S177" s="199"/>
      <c r="T177" s="20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4" t="s">
        <v>168</v>
      </c>
      <c r="AU177" s="194" t="s">
        <v>85</v>
      </c>
      <c r="AV177" s="14" t="s">
        <v>85</v>
      </c>
      <c r="AW177" s="14" t="s">
        <v>31</v>
      </c>
      <c r="AX177" s="14" t="s">
        <v>83</v>
      </c>
      <c r="AY177" s="194" t="s">
        <v>141</v>
      </c>
    </row>
    <row r="178" s="2" customFormat="1" ht="16.5" customHeight="1">
      <c r="A178" s="38"/>
      <c r="B178" s="171"/>
      <c r="C178" s="214" t="s">
        <v>323</v>
      </c>
      <c r="D178" s="214" t="s">
        <v>287</v>
      </c>
      <c r="E178" s="215" t="s">
        <v>324</v>
      </c>
      <c r="F178" s="216" t="s">
        <v>325</v>
      </c>
      <c r="G178" s="217" t="s">
        <v>276</v>
      </c>
      <c r="H178" s="218">
        <v>342.44</v>
      </c>
      <c r="I178" s="219"/>
      <c r="J178" s="220">
        <f>ROUND(I178*H178,2)</f>
        <v>0</v>
      </c>
      <c r="K178" s="216" t="s">
        <v>223</v>
      </c>
      <c r="L178" s="221"/>
      <c r="M178" s="222" t="s">
        <v>1</v>
      </c>
      <c r="N178" s="223" t="s">
        <v>40</v>
      </c>
      <c r="O178" s="77"/>
      <c r="P178" s="181">
        <f>O178*H178</f>
        <v>0</v>
      </c>
      <c r="Q178" s="181">
        <v>1</v>
      </c>
      <c r="R178" s="181">
        <f>Q178*H178</f>
        <v>342.44</v>
      </c>
      <c r="S178" s="181">
        <v>0</v>
      </c>
      <c r="T178" s="18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3" t="s">
        <v>182</v>
      </c>
      <c r="AT178" s="183" t="s">
        <v>287</v>
      </c>
      <c r="AU178" s="183" t="s">
        <v>85</v>
      </c>
      <c r="AY178" s="19" t="s">
        <v>141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9" t="s">
        <v>83</v>
      </c>
      <c r="BK178" s="184">
        <f>ROUND(I178*H178,2)</f>
        <v>0</v>
      </c>
      <c r="BL178" s="19" t="s">
        <v>159</v>
      </c>
      <c r="BM178" s="183" t="s">
        <v>326</v>
      </c>
    </row>
    <row r="179" s="14" customFormat="1">
      <c r="A179" s="14"/>
      <c r="B179" s="193"/>
      <c r="C179" s="14"/>
      <c r="D179" s="186" t="s">
        <v>168</v>
      </c>
      <c r="E179" s="194" t="s">
        <v>1</v>
      </c>
      <c r="F179" s="195" t="s">
        <v>327</v>
      </c>
      <c r="G179" s="14"/>
      <c r="H179" s="196">
        <v>164.46000000000001</v>
      </c>
      <c r="I179" s="197"/>
      <c r="J179" s="14"/>
      <c r="K179" s="14"/>
      <c r="L179" s="193"/>
      <c r="M179" s="198"/>
      <c r="N179" s="199"/>
      <c r="O179" s="199"/>
      <c r="P179" s="199"/>
      <c r="Q179" s="199"/>
      <c r="R179" s="199"/>
      <c r="S179" s="199"/>
      <c r="T179" s="20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4" t="s">
        <v>168</v>
      </c>
      <c r="AU179" s="194" t="s">
        <v>85</v>
      </c>
      <c r="AV179" s="14" t="s">
        <v>85</v>
      </c>
      <c r="AW179" s="14" t="s">
        <v>31</v>
      </c>
      <c r="AX179" s="14" t="s">
        <v>75</v>
      </c>
      <c r="AY179" s="194" t="s">
        <v>141</v>
      </c>
    </row>
    <row r="180" s="14" customFormat="1">
      <c r="A180" s="14"/>
      <c r="B180" s="193"/>
      <c r="C180" s="14"/>
      <c r="D180" s="186" t="s">
        <v>168</v>
      </c>
      <c r="E180" s="194" t="s">
        <v>1</v>
      </c>
      <c r="F180" s="195" t="s">
        <v>328</v>
      </c>
      <c r="G180" s="14"/>
      <c r="H180" s="196">
        <v>177.97999999999999</v>
      </c>
      <c r="I180" s="197"/>
      <c r="J180" s="14"/>
      <c r="K180" s="14"/>
      <c r="L180" s="193"/>
      <c r="M180" s="198"/>
      <c r="N180" s="199"/>
      <c r="O180" s="199"/>
      <c r="P180" s="199"/>
      <c r="Q180" s="199"/>
      <c r="R180" s="199"/>
      <c r="S180" s="199"/>
      <c r="T180" s="20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4" t="s">
        <v>168</v>
      </c>
      <c r="AU180" s="194" t="s">
        <v>85</v>
      </c>
      <c r="AV180" s="14" t="s">
        <v>85</v>
      </c>
      <c r="AW180" s="14" t="s">
        <v>31</v>
      </c>
      <c r="AX180" s="14" t="s">
        <v>75</v>
      </c>
      <c r="AY180" s="194" t="s">
        <v>141</v>
      </c>
    </row>
    <row r="181" s="15" customFormat="1">
      <c r="A181" s="15"/>
      <c r="B181" s="206"/>
      <c r="C181" s="15"/>
      <c r="D181" s="186" t="s">
        <v>168</v>
      </c>
      <c r="E181" s="207" t="s">
        <v>1</v>
      </c>
      <c r="F181" s="208" t="s">
        <v>236</v>
      </c>
      <c r="G181" s="15"/>
      <c r="H181" s="209">
        <v>342.44</v>
      </c>
      <c r="I181" s="210"/>
      <c r="J181" s="15"/>
      <c r="K181" s="15"/>
      <c r="L181" s="206"/>
      <c r="M181" s="211"/>
      <c r="N181" s="212"/>
      <c r="O181" s="212"/>
      <c r="P181" s="212"/>
      <c r="Q181" s="212"/>
      <c r="R181" s="212"/>
      <c r="S181" s="212"/>
      <c r="T181" s="21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07" t="s">
        <v>168</v>
      </c>
      <c r="AU181" s="207" t="s">
        <v>85</v>
      </c>
      <c r="AV181" s="15" t="s">
        <v>159</v>
      </c>
      <c r="AW181" s="15" t="s">
        <v>31</v>
      </c>
      <c r="AX181" s="15" t="s">
        <v>83</v>
      </c>
      <c r="AY181" s="207" t="s">
        <v>141</v>
      </c>
    </row>
    <row r="182" s="2" customFormat="1" ht="21.75" customHeight="1">
      <c r="A182" s="38"/>
      <c r="B182" s="171"/>
      <c r="C182" s="172" t="s">
        <v>329</v>
      </c>
      <c r="D182" s="172" t="s">
        <v>144</v>
      </c>
      <c r="E182" s="173" t="s">
        <v>330</v>
      </c>
      <c r="F182" s="174" t="s">
        <v>331</v>
      </c>
      <c r="G182" s="175" t="s">
        <v>239</v>
      </c>
      <c r="H182" s="176">
        <v>19.550000000000001</v>
      </c>
      <c r="I182" s="177"/>
      <c r="J182" s="178">
        <f>ROUND(I182*H182,2)</f>
        <v>0</v>
      </c>
      <c r="K182" s="174" t="s">
        <v>223</v>
      </c>
      <c r="L182" s="39"/>
      <c r="M182" s="179" t="s">
        <v>1</v>
      </c>
      <c r="N182" s="180" t="s">
        <v>40</v>
      </c>
      <c r="O182" s="77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3" t="s">
        <v>159</v>
      </c>
      <c r="AT182" s="183" t="s">
        <v>144</v>
      </c>
      <c r="AU182" s="183" t="s">
        <v>85</v>
      </c>
      <c r="AY182" s="19" t="s">
        <v>141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9" t="s">
        <v>83</v>
      </c>
      <c r="BK182" s="184">
        <f>ROUND(I182*H182,2)</f>
        <v>0</v>
      </c>
      <c r="BL182" s="19" t="s">
        <v>159</v>
      </c>
      <c r="BM182" s="183" t="s">
        <v>332</v>
      </c>
    </row>
    <row r="183" s="2" customFormat="1" ht="24.15" customHeight="1">
      <c r="A183" s="38"/>
      <c r="B183" s="171"/>
      <c r="C183" s="172" t="s">
        <v>333</v>
      </c>
      <c r="D183" s="172" t="s">
        <v>144</v>
      </c>
      <c r="E183" s="173" t="s">
        <v>334</v>
      </c>
      <c r="F183" s="174" t="s">
        <v>335</v>
      </c>
      <c r="G183" s="175" t="s">
        <v>239</v>
      </c>
      <c r="H183" s="176">
        <v>175.94999999999999</v>
      </c>
      <c r="I183" s="177"/>
      <c r="J183" s="178">
        <f>ROUND(I183*H183,2)</f>
        <v>0</v>
      </c>
      <c r="K183" s="174" t="s">
        <v>223</v>
      </c>
      <c r="L183" s="39"/>
      <c r="M183" s="179" t="s">
        <v>1</v>
      </c>
      <c r="N183" s="180" t="s">
        <v>40</v>
      </c>
      <c r="O183" s="77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3" t="s">
        <v>159</v>
      </c>
      <c r="AT183" s="183" t="s">
        <v>144</v>
      </c>
      <c r="AU183" s="183" t="s">
        <v>85</v>
      </c>
      <c r="AY183" s="19" t="s">
        <v>141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9" t="s">
        <v>83</v>
      </c>
      <c r="BK183" s="184">
        <f>ROUND(I183*H183,2)</f>
        <v>0</v>
      </c>
      <c r="BL183" s="19" t="s">
        <v>159</v>
      </c>
      <c r="BM183" s="183" t="s">
        <v>336</v>
      </c>
    </row>
    <row r="184" s="14" customFormat="1">
      <c r="A184" s="14"/>
      <c r="B184" s="193"/>
      <c r="C184" s="14"/>
      <c r="D184" s="186" t="s">
        <v>168</v>
      </c>
      <c r="E184" s="194" t="s">
        <v>1</v>
      </c>
      <c r="F184" s="195" t="s">
        <v>337</v>
      </c>
      <c r="G184" s="14"/>
      <c r="H184" s="196">
        <v>175.94999999999999</v>
      </c>
      <c r="I184" s="197"/>
      <c r="J184" s="14"/>
      <c r="K184" s="14"/>
      <c r="L184" s="193"/>
      <c r="M184" s="198"/>
      <c r="N184" s="199"/>
      <c r="O184" s="199"/>
      <c r="P184" s="199"/>
      <c r="Q184" s="199"/>
      <c r="R184" s="199"/>
      <c r="S184" s="199"/>
      <c r="T184" s="20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4" t="s">
        <v>168</v>
      </c>
      <c r="AU184" s="194" t="s">
        <v>85</v>
      </c>
      <c r="AV184" s="14" t="s">
        <v>85</v>
      </c>
      <c r="AW184" s="14" t="s">
        <v>31</v>
      </c>
      <c r="AX184" s="14" t="s">
        <v>83</v>
      </c>
      <c r="AY184" s="194" t="s">
        <v>141</v>
      </c>
    </row>
    <row r="185" s="2" customFormat="1" ht="16.5" customHeight="1">
      <c r="A185" s="38"/>
      <c r="B185" s="171"/>
      <c r="C185" s="214" t="s">
        <v>338</v>
      </c>
      <c r="D185" s="214" t="s">
        <v>287</v>
      </c>
      <c r="E185" s="215" t="s">
        <v>339</v>
      </c>
      <c r="F185" s="216" t="s">
        <v>340</v>
      </c>
      <c r="G185" s="217" t="s">
        <v>320</v>
      </c>
      <c r="H185" s="218">
        <v>2</v>
      </c>
      <c r="I185" s="219"/>
      <c r="J185" s="220">
        <f>ROUND(I185*H185,2)</f>
        <v>0</v>
      </c>
      <c r="K185" s="216" t="s">
        <v>1</v>
      </c>
      <c r="L185" s="221"/>
      <c r="M185" s="222" t="s">
        <v>1</v>
      </c>
      <c r="N185" s="223" t="s">
        <v>40</v>
      </c>
      <c r="O185" s="77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3" t="s">
        <v>182</v>
      </c>
      <c r="AT185" s="183" t="s">
        <v>287</v>
      </c>
      <c r="AU185" s="183" t="s">
        <v>85</v>
      </c>
      <c r="AY185" s="19" t="s">
        <v>141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9" t="s">
        <v>83</v>
      </c>
      <c r="BK185" s="184">
        <f>ROUND(I185*H185,2)</f>
        <v>0</v>
      </c>
      <c r="BL185" s="19" t="s">
        <v>159</v>
      </c>
      <c r="BM185" s="183" t="s">
        <v>341</v>
      </c>
    </row>
    <row r="186" s="14" customFormat="1">
      <c r="A186" s="14"/>
      <c r="B186" s="193"/>
      <c r="C186" s="14"/>
      <c r="D186" s="186" t="s">
        <v>168</v>
      </c>
      <c r="E186" s="194" t="s">
        <v>1</v>
      </c>
      <c r="F186" s="195" t="s">
        <v>342</v>
      </c>
      <c r="G186" s="14"/>
      <c r="H186" s="196">
        <v>2</v>
      </c>
      <c r="I186" s="197"/>
      <c r="J186" s="14"/>
      <c r="K186" s="14"/>
      <c r="L186" s="193"/>
      <c r="M186" s="198"/>
      <c r="N186" s="199"/>
      <c r="O186" s="199"/>
      <c r="P186" s="199"/>
      <c r="Q186" s="199"/>
      <c r="R186" s="199"/>
      <c r="S186" s="199"/>
      <c r="T186" s="20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4" t="s">
        <v>168</v>
      </c>
      <c r="AU186" s="194" t="s">
        <v>85</v>
      </c>
      <c r="AV186" s="14" t="s">
        <v>85</v>
      </c>
      <c r="AW186" s="14" t="s">
        <v>31</v>
      </c>
      <c r="AX186" s="14" t="s">
        <v>83</v>
      </c>
      <c r="AY186" s="194" t="s">
        <v>141</v>
      </c>
    </row>
    <row r="187" s="12" customFormat="1" ht="22.8" customHeight="1">
      <c r="A187" s="12"/>
      <c r="B187" s="158"/>
      <c r="C187" s="12"/>
      <c r="D187" s="159" t="s">
        <v>74</v>
      </c>
      <c r="E187" s="169" t="s">
        <v>140</v>
      </c>
      <c r="F187" s="169" t="s">
        <v>343</v>
      </c>
      <c r="G187" s="12"/>
      <c r="H187" s="12"/>
      <c r="I187" s="161"/>
      <c r="J187" s="170">
        <f>BK187</f>
        <v>0</v>
      </c>
      <c r="K187" s="12"/>
      <c r="L187" s="158"/>
      <c r="M187" s="163"/>
      <c r="N187" s="164"/>
      <c r="O187" s="164"/>
      <c r="P187" s="165">
        <f>SUM(P188:P210)</f>
        <v>0</v>
      </c>
      <c r="Q187" s="164"/>
      <c r="R187" s="165">
        <f>SUM(R188:R210)</f>
        <v>85.491807600000001</v>
      </c>
      <c r="S187" s="164"/>
      <c r="T187" s="166">
        <f>SUM(T188:T210)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9" t="s">
        <v>83</v>
      </c>
      <c r="AT187" s="167" t="s">
        <v>74</v>
      </c>
      <c r="AU187" s="167" t="s">
        <v>83</v>
      </c>
      <c r="AY187" s="159" t="s">
        <v>141</v>
      </c>
      <c r="BK187" s="168">
        <f>SUM(BK188:BK210)</f>
        <v>0</v>
      </c>
    </row>
    <row r="188" s="2" customFormat="1" ht="24.15" customHeight="1">
      <c r="A188" s="38"/>
      <c r="B188" s="171"/>
      <c r="C188" s="172" t="s">
        <v>344</v>
      </c>
      <c r="D188" s="172" t="s">
        <v>144</v>
      </c>
      <c r="E188" s="173" t="s">
        <v>345</v>
      </c>
      <c r="F188" s="174" t="s">
        <v>346</v>
      </c>
      <c r="G188" s="175" t="s">
        <v>222</v>
      </c>
      <c r="H188" s="176">
        <v>398.31</v>
      </c>
      <c r="I188" s="177"/>
      <c r="J188" s="178">
        <f>ROUND(I188*H188,2)</f>
        <v>0</v>
      </c>
      <c r="K188" s="174" t="s">
        <v>223</v>
      </c>
      <c r="L188" s="39"/>
      <c r="M188" s="179" t="s">
        <v>1</v>
      </c>
      <c r="N188" s="180" t="s">
        <v>40</v>
      </c>
      <c r="O188" s="77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3" t="s">
        <v>159</v>
      </c>
      <c r="AT188" s="183" t="s">
        <v>144</v>
      </c>
      <c r="AU188" s="183" t="s">
        <v>85</v>
      </c>
      <c r="AY188" s="19" t="s">
        <v>141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9" t="s">
        <v>83</v>
      </c>
      <c r="BK188" s="184">
        <f>ROUND(I188*H188,2)</f>
        <v>0</v>
      </c>
      <c r="BL188" s="19" t="s">
        <v>159</v>
      </c>
      <c r="BM188" s="183" t="s">
        <v>347</v>
      </c>
    </row>
    <row r="189" s="14" customFormat="1">
      <c r="A189" s="14"/>
      <c r="B189" s="193"/>
      <c r="C189" s="14"/>
      <c r="D189" s="186" t="s">
        <v>168</v>
      </c>
      <c r="E189" s="194" t="s">
        <v>1</v>
      </c>
      <c r="F189" s="195" t="s">
        <v>348</v>
      </c>
      <c r="G189" s="14"/>
      <c r="H189" s="196">
        <v>236.40000000000001</v>
      </c>
      <c r="I189" s="197"/>
      <c r="J189" s="14"/>
      <c r="K189" s="14"/>
      <c r="L189" s="193"/>
      <c r="M189" s="198"/>
      <c r="N189" s="199"/>
      <c r="O189" s="199"/>
      <c r="P189" s="199"/>
      <c r="Q189" s="199"/>
      <c r="R189" s="199"/>
      <c r="S189" s="199"/>
      <c r="T189" s="20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4" t="s">
        <v>168</v>
      </c>
      <c r="AU189" s="194" t="s">
        <v>85</v>
      </c>
      <c r="AV189" s="14" t="s">
        <v>85</v>
      </c>
      <c r="AW189" s="14" t="s">
        <v>31</v>
      </c>
      <c r="AX189" s="14" t="s">
        <v>75</v>
      </c>
      <c r="AY189" s="194" t="s">
        <v>141</v>
      </c>
    </row>
    <row r="190" s="14" customFormat="1">
      <c r="A190" s="14"/>
      <c r="B190" s="193"/>
      <c r="C190" s="14"/>
      <c r="D190" s="186" t="s">
        <v>168</v>
      </c>
      <c r="E190" s="194" t="s">
        <v>1</v>
      </c>
      <c r="F190" s="195" t="s">
        <v>349</v>
      </c>
      <c r="G190" s="14"/>
      <c r="H190" s="196">
        <v>161.91</v>
      </c>
      <c r="I190" s="197"/>
      <c r="J190" s="14"/>
      <c r="K190" s="14"/>
      <c r="L190" s="193"/>
      <c r="M190" s="198"/>
      <c r="N190" s="199"/>
      <c r="O190" s="199"/>
      <c r="P190" s="199"/>
      <c r="Q190" s="199"/>
      <c r="R190" s="199"/>
      <c r="S190" s="199"/>
      <c r="T190" s="20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4" t="s">
        <v>168</v>
      </c>
      <c r="AU190" s="194" t="s">
        <v>85</v>
      </c>
      <c r="AV190" s="14" t="s">
        <v>85</v>
      </c>
      <c r="AW190" s="14" t="s">
        <v>31</v>
      </c>
      <c r="AX190" s="14" t="s">
        <v>75</v>
      </c>
      <c r="AY190" s="194" t="s">
        <v>141</v>
      </c>
    </row>
    <row r="191" s="15" customFormat="1">
      <c r="A191" s="15"/>
      <c r="B191" s="206"/>
      <c r="C191" s="15"/>
      <c r="D191" s="186" t="s">
        <v>168</v>
      </c>
      <c r="E191" s="207" t="s">
        <v>1</v>
      </c>
      <c r="F191" s="208" t="s">
        <v>236</v>
      </c>
      <c r="G191" s="15"/>
      <c r="H191" s="209">
        <v>398.31</v>
      </c>
      <c r="I191" s="210"/>
      <c r="J191" s="15"/>
      <c r="K191" s="15"/>
      <c r="L191" s="206"/>
      <c r="M191" s="211"/>
      <c r="N191" s="212"/>
      <c r="O191" s="212"/>
      <c r="P191" s="212"/>
      <c r="Q191" s="212"/>
      <c r="R191" s="212"/>
      <c r="S191" s="212"/>
      <c r="T191" s="21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07" t="s">
        <v>168</v>
      </c>
      <c r="AU191" s="207" t="s">
        <v>85</v>
      </c>
      <c r="AV191" s="15" t="s">
        <v>159</v>
      </c>
      <c r="AW191" s="15" t="s">
        <v>31</v>
      </c>
      <c r="AX191" s="15" t="s">
        <v>83</v>
      </c>
      <c r="AY191" s="207" t="s">
        <v>141</v>
      </c>
    </row>
    <row r="192" s="2" customFormat="1" ht="24.15" customHeight="1">
      <c r="A192" s="38"/>
      <c r="B192" s="171"/>
      <c r="C192" s="172" t="s">
        <v>350</v>
      </c>
      <c r="D192" s="172" t="s">
        <v>144</v>
      </c>
      <c r="E192" s="173" t="s">
        <v>351</v>
      </c>
      <c r="F192" s="174" t="s">
        <v>352</v>
      </c>
      <c r="G192" s="175" t="s">
        <v>222</v>
      </c>
      <c r="H192" s="176">
        <v>173.28</v>
      </c>
      <c r="I192" s="177"/>
      <c r="J192" s="178">
        <f>ROUND(I192*H192,2)</f>
        <v>0</v>
      </c>
      <c r="K192" s="174" t="s">
        <v>223</v>
      </c>
      <c r="L192" s="39"/>
      <c r="M192" s="179" t="s">
        <v>1</v>
      </c>
      <c r="N192" s="180" t="s">
        <v>40</v>
      </c>
      <c r="O192" s="77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3" t="s">
        <v>159</v>
      </c>
      <c r="AT192" s="183" t="s">
        <v>144</v>
      </c>
      <c r="AU192" s="183" t="s">
        <v>85</v>
      </c>
      <c r="AY192" s="19" t="s">
        <v>141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9" t="s">
        <v>83</v>
      </c>
      <c r="BK192" s="184">
        <f>ROUND(I192*H192,2)</f>
        <v>0</v>
      </c>
      <c r="BL192" s="19" t="s">
        <v>159</v>
      </c>
      <c r="BM192" s="183" t="s">
        <v>353</v>
      </c>
    </row>
    <row r="193" s="14" customFormat="1">
      <c r="A193" s="14"/>
      <c r="B193" s="193"/>
      <c r="C193" s="14"/>
      <c r="D193" s="186" t="s">
        <v>168</v>
      </c>
      <c r="E193" s="194" t="s">
        <v>1</v>
      </c>
      <c r="F193" s="195" t="s">
        <v>354</v>
      </c>
      <c r="G193" s="14"/>
      <c r="H193" s="196">
        <v>173.28</v>
      </c>
      <c r="I193" s="197"/>
      <c r="J193" s="14"/>
      <c r="K193" s="14"/>
      <c r="L193" s="193"/>
      <c r="M193" s="198"/>
      <c r="N193" s="199"/>
      <c r="O193" s="199"/>
      <c r="P193" s="199"/>
      <c r="Q193" s="199"/>
      <c r="R193" s="199"/>
      <c r="S193" s="199"/>
      <c r="T193" s="20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4" t="s">
        <v>168</v>
      </c>
      <c r="AU193" s="194" t="s">
        <v>85</v>
      </c>
      <c r="AV193" s="14" t="s">
        <v>85</v>
      </c>
      <c r="AW193" s="14" t="s">
        <v>31</v>
      </c>
      <c r="AX193" s="14" t="s">
        <v>83</v>
      </c>
      <c r="AY193" s="194" t="s">
        <v>141</v>
      </c>
    </row>
    <row r="194" s="2" customFormat="1" ht="24.15" customHeight="1">
      <c r="A194" s="38"/>
      <c r="B194" s="171"/>
      <c r="C194" s="172" t="s">
        <v>355</v>
      </c>
      <c r="D194" s="172" t="s">
        <v>144</v>
      </c>
      <c r="E194" s="173" t="s">
        <v>356</v>
      </c>
      <c r="F194" s="174" t="s">
        <v>357</v>
      </c>
      <c r="G194" s="175" t="s">
        <v>222</v>
      </c>
      <c r="H194" s="176">
        <v>151.5</v>
      </c>
      <c r="I194" s="177"/>
      <c r="J194" s="178">
        <f>ROUND(I194*H194,2)</f>
        <v>0</v>
      </c>
      <c r="K194" s="174" t="s">
        <v>223</v>
      </c>
      <c r="L194" s="39"/>
      <c r="M194" s="179" t="s">
        <v>1</v>
      </c>
      <c r="N194" s="180" t="s">
        <v>40</v>
      </c>
      <c r="O194" s="77"/>
      <c r="P194" s="181">
        <f>O194*H194</f>
        <v>0</v>
      </c>
      <c r="Q194" s="181">
        <v>0.1837</v>
      </c>
      <c r="R194" s="181">
        <f>Q194*H194</f>
        <v>27.830549999999999</v>
      </c>
      <c r="S194" s="181">
        <v>0</v>
      </c>
      <c r="T194" s="18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83" t="s">
        <v>159</v>
      </c>
      <c r="AT194" s="183" t="s">
        <v>144</v>
      </c>
      <c r="AU194" s="183" t="s">
        <v>85</v>
      </c>
      <c r="AY194" s="19" t="s">
        <v>141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9" t="s">
        <v>83</v>
      </c>
      <c r="BK194" s="184">
        <f>ROUND(I194*H194,2)</f>
        <v>0</v>
      </c>
      <c r="BL194" s="19" t="s">
        <v>159</v>
      </c>
      <c r="BM194" s="183" t="s">
        <v>358</v>
      </c>
    </row>
    <row r="195" s="2" customFormat="1" ht="16.5" customHeight="1">
      <c r="A195" s="38"/>
      <c r="B195" s="171"/>
      <c r="C195" s="214" t="s">
        <v>359</v>
      </c>
      <c r="D195" s="214" t="s">
        <v>287</v>
      </c>
      <c r="E195" s="215" t="s">
        <v>360</v>
      </c>
      <c r="F195" s="216" t="s">
        <v>361</v>
      </c>
      <c r="G195" s="217" t="s">
        <v>222</v>
      </c>
      <c r="H195" s="218">
        <v>159.07499999999999</v>
      </c>
      <c r="I195" s="219"/>
      <c r="J195" s="220">
        <f>ROUND(I195*H195,2)</f>
        <v>0</v>
      </c>
      <c r="K195" s="216" t="s">
        <v>223</v>
      </c>
      <c r="L195" s="221"/>
      <c r="M195" s="222" t="s">
        <v>1</v>
      </c>
      <c r="N195" s="223" t="s">
        <v>40</v>
      </c>
      <c r="O195" s="77"/>
      <c r="P195" s="181">
        <f>O195*H195</f>
        <v>0</v>
      </c>
      <c r="Q195" s="181">
        <v>0.222</v>
      </c>
      <c r="R195" s="181">
        <f>Q195*H195</f>
        <v>35.31465</v>
      </c>
      <c r="S195" s="181">
        <v>0</v>
      </c>
      <c r="T195" s="18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83" t="s">
        <v>182</v>
      </c>
      <c r="AT195" s="183" t="s">
        <v>287</v>
      </c>
      <c r="AU195" s="183" t="s">
        <v>85</v>
      </c>
      <c r="AY195" s="19" t="s">
        <v>141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9" t="s">
        <v>83</v>
      </c>
      <c r="BK195" s="184">
        <f>ROUND(I195*H195,2)</f>
        <v>0</v>
      </c>
      <c r="BL195" s="19" t="s">
        <v>159</v>
      </c>
      <c r="BM195" s="183" t="s">
        <v>362</v>
      </c>
    </row>
    <row r="196" s="14" customFormat="1">
      <c r="A196" s="14"/>
      <c r="B196" s="193"/>
      <c r="C196" s="14"/>
      <c r="D196" s="186" t="s">
        <v>168</v>
      </c>
      <c r="E196" s="194" t="s">
        <v>1</v>
      </c>
      <c r="F196" s="195" t="s">
        <v>363</v>
      </c>
      <c r="G196" s="14"/>
      <c r="H196" s="196">
        <v>159.07499999999999</v>
      </c>
      <c r="I196" s="197"/>
      <c r="J196" s="14"/>
      <c r="K196" s="14"/>
      <c r="L196" s="193"/>
      <c r="M196" s="198"/>
      <c r="N196" s="199"/>
      <c r="O196" s="199"/>
      <c r="P196" s="199"/>
      <c r="Q196" s="199"/>
      <c r="R196" s="199"/>
      <c r="S196" s="199"/>
      <c r="T196" s="20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4" t="s">
        <v>168</v>
      </c>
      <c r="AU196" s="194" t="s">
        <v>85</v>
      </c>
      <c r="AV196" s="14" t="s">
        <v>85</v>
      </c>
      <c r="AW196" s="14" t="s">
        <v>31</v>
      </c>
      <c r="AX196" s="14" t="s">
        <v>83</v>
      </c>
      <c r="AY196" s="194" t="s">
        <v>141</v>
      </c>
    </row>
    <row r="197" s="2" customFormat="1" ht="24.15" customHeight="1">
      <c r="A197" s="38"/>
      <c r="B197" s="171"/>
      <c r="C197" s="172" t="s">
        <v>364</v>
      </c>
      <c r="D197" s="172" t="s">
        <v>144</v>
      </c>
      <c r="E197" s="173" t="s">
        <v>365</v>
      </c>
      <c r="F197" s="174" t="s">
        <v>366</v>
      </c>
      <c r="G197" s="175" t="s">
        <v>222</v>
      </c>
      <c r="H197" s="176">
        <v>2.8799999999999999</v>
      </c>
      <c r="I197" s="177"/>
      <c r="J197" s="178">
        <f>ROUND(I197*H197,2)</f>
        <v>0</v>
      </c>
      <c r="K197" s="174" t="s">
        <v>223</v>
      </c>
      <c r="L197" s="39"/>
      <c r="M197" s="179" t="s">
        <v>1</v>
      </c>
      <c r="N197" s="180" t="s">
        <v>40</v>
      </c>
      <c r="O197" s="77"/>
      <c r="P197" s="181">
        <f>O197*H197</f>
        <v>0</v>
      </c>
      <c r="Q197" s="181">
        <v>0.089219999999999994</v>
      </c>
      <c r="R197" s="181">
        <f>Q197*H197</f>
        <v>0.25695359999999995</v>
      </c>
      <c r="S197" s="181">
        <v>0</v>
      </c>
      <c r="T197" s="18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83" t="s">
        <v>159</v>
      </c>
      <c r="AT197" s="183" t="s">
        <v>144</v>
      </c>
      <c r="AU197" s="183" t="s">
        <v>85</v>
      </c>
      <c r="AY197" s="19" t="s">
        <v>141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9" t="s">
        <v>83</v>
      </c>
      <c r="BK197" s="184">
        <f>ROUND(I197*H197,2)</f>
        <v>0</v>
      </c>
      <c r="BL197" s="19" t="s">
        <v>159</v>
      </c>
      <c r="BM197" s="183" t="s">
        <v>367</v>
      </c>
    </row>
    <row r="198" s="14" customFormat="1">
      <c r="A198" s="14"/>
      <c r="B198" s="193"/>
      <c r="C198" s="14"/>
      <c r="D198" s="186" t="s">
        <v>168</v>
      </c>
      <c r="E198" s="194" t="s">
        <v>1</v>
      </c>
      <c r="F198" s="195" t="s">
        <v>368</v>
      </c>
      <c r="G198" s="14"/>
      <c r="H198" s="196">
        <v>2.8799999999999999</v>
      </c>
      <c r="I198" s="197"/>
      <c r="J198" s="14"/>
      <c r="K198" s="14"/>
      <c r="L198" s="193"/>
      <c r="M198" s="198"/>
      <c r="N198" s="199"/>
      <c r="O198" s="199"/>
      <c r="P198" s="199"/>
      <c r="Q198" s="199"/>
      <c r="R198" s="199"/>
      <c r="S198" s="199"/>
      <c r="T198" s="20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4" t="s">
        <v>168</v>
      </c>
      <c r="AU198" s="194" t="s">
        <v>85</v>
      </c>
      <c r="AV198" s="14" t="s">
        <v>85</v>
      </c>
      <c r="AW198" s="14" t="s">
        <v>31</v>
      </c>
      <c r="AX198" s="14" t="s">
        <v>83</v>
      </c>
      <c r="AY198" s="194" t="s">
        <v>141</v>
      </c>
    </row>
    <row r="199" s="2" customFormat="1" ht="24.15" customHeight="1">
      <c r="A199" s="38"/>
      <c r="B199" s="171"/>
      <c r="C199" s="214" t="s">
        <v>369</v>
      </c>
      <c r="D199" s="214" t="s">
        <v>287</v>
      </c>
      <c r="E199" s="215" t="s">
        <v>370</v>
      </c>
      <c r="F199" s="216" t="s">
        <v>371</v>
      </c>
      <c r="G199" s="217" t="s">
        <v>222</v>
      </c>
      <c r="H199" s="218">
        <v>1.8480000000000001</v>
      </c>
      <c r="I199" s="219"/>
      <c r="J199" s="220">
        <f>ROUND(I199*H199,2)</f>
        <v>0</v>
      </c>
      <c r="K199" s="216" t="s">
        <v>223</v>
      </c>
      <c r="L199" s="221"/>
      <c r="M199" s="222" t="s">
        <v>1</v>
      </c>
      <c r="N199" s="223" t="s">
        <v>40</v>
      </c>
      <c r="O199" s="77"/>
      <c r="P199" s="181">
        <f>O199*H199</f>
        <v>0</v>
      </c>
      <c r="Q199" s="181">
        <v>0.17499999999999999</v>
      </c>
      <c r="R199" s="181">
        <f>Q199*H199</f>
        <v>0.32340000000000002</v>
      </c>
      <c r="S199" s="181">
        <v>0</v>
      </c>
      <c r="T199" s="18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83" t="s">
        <v>182</v>
      </c>
      <c r="AT199" s="183" t="s">
        <v>287</v>
      </c>
      <c r="AU199" s="183" t="s">
        <v>85</v>
      </c>
      <c r="AY199" s="19" t="s">
        <v>141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9" t="s">
        <v>83</v>
      </c>
      <c r="BK199" s="184">
        <f>ROUND(I199*H199,2)</f>
        <v>0</v>
      </c>
      <c r="BL199" s="19" t="s">
        <v>159</v>
      </c>
      <c r="BM199" s="183" t="s">
        <v>372</v>
      </c>
    </row>
    <row r="200" s="14" customFormat="1">
      <c r="A200" s="14"/>
      <c r="B200" s="193"/>
      <c r="C200" s="14"/>
      <c r="D200" s="186" t="s">
        <v>168</v>
      </c>
      <c r="E200" s="194" t="s">
        <v>1</v>
      </c>
      <c r="F200" s="195" t="s">
        <v>373</v>
      </c>
      <c r="G200" s="14"/>
      <c r="H200" s="196">
        <v>1.8480000000000001</v>
      </c>
      <c r="I200" s="197"/>
      <c r="J200" s="14"/>
      <c r="K200" s="14"/>
      <c r="L200" s="193"/>
      <c r="M200" s="198"/>
      <c r="N200" s="199"/>
      <c r="O200" s="199"/>
      <c r="P200" s="199"/>
      <c r="Q200" s="199"/>
      <c r="R200" s="199"/>
      <c r="S200" s="199"/>
      <c r="T200" s="20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4" t="s">
        <v>168</v>
      </c>
      <c r="AU200" s="194" t="s">
        <v>85</v>
      </c>
      <c r="AV200" s="14" t="s">
        <v>85</v>
      </c>
      <c r="AW200" s="14" t="s">
        <v>31</v>
      </c>
      <c r="AX200" s="14" t="s">
        <v>83</v>
      </c>
      <c r="AY200" s="194" t="s">
        <v>141</v>
      </c>
    </row>
    <row r="201" s="2" customFormat="1" ht="21.75" customHeight="1">
      <c r="A201" s="38"/>
      <c r="B201" s="171"/>
      <c r="C201" s="214" t="s">
        <v>374</v>
      </c>
      <c r="D201" s="214" t="s">
        <v>287</v>
      </c>
      <c r="E201" s="215" t="s">
        <v>375</v>
      </c>
      <c r="F201" s="216" t="s">
        <v>376</v>
      </c>
      <c r="G201" s="217" t="s">
        <v>222</v>
      </c>
      <c r="H201" s="218">
        <v>1.1759999999999999</v>
      </c>
      <c r="I201" s="219"/>
      <c r="J201" s="220">
        <f>ROUND(I201*H201,2)</f>
        <v>0</v>
      </c>
      <c r="K201" s="216" t="s">
        <v>223</v>
      </c>
      <c r="L201" s="221"/>
      <c r="M201" s="222" t="s">
        <v>1</v>
      </c>
      <c r="N201" s="223" t="s">
        <v>40</v>
      </c>
      <c r="O201" s="77"/>
      <c r="P201" s="181">
        <f>O201*H201</f>
        <v>0</v>
      </c>
      <c r="Q201" s="181">
        <v>0.17599999999999999</v>
      </c>
      <c r="R201" s="181">
        <f>Q201*H201</f>
        <v>0.20697599999999997</v>
      </c>
      <c r="S201" s="181">
        <v>0</v>
      </c>
      <c r="T201" s="18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83" t="s">
        <v>182</v>
      </c>
      <c r="AT201" s="183" t="s">
        <v>287</v>
      </c>
      <c r="AU201" s="183" t="s">
        <v>85</v>
      </c>
      <c r="AY201" s="19" t="s">
        <v>141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9" t="s">
        <v>83</v>
      </c>
      <c r="BK201" s="184">
        <f>ROUND(I201*H201,2)</f>
        <v>0</v>
      </c>
      <c r="BL201" s="19" t="s">
        <v>159</v>
      </c>
      <c r="BM201" s="183" t="s">
        <v>377</v>
      </c>
    </row>
    <row r="202" s="14" customFormat="1">
      <c r="A202" s="14"/>
      <c r="B202" s="193"/>
      <c r="C202" s="14"/>
      <c r="D202" s="186" t="s">
        <v>168</v>
      </c>
      <c r="E202" s="194" t="s">
        <v>1</v>
      </c>
      <c r="F202" s="195" t="s">
        <v>378</v>
      </c>
      <c r="G202" s="14"/>
      <c r="H202" s="196">
        <v>1.1759999999999999</v>
      </c>
      <c r="I202" s="197"/>
      <c r="J202" s="14"/>
      <c r="K202" s="14"/>
      <c r="L202" s="193"/>
      <c r="M202" s="198"/>
      <c r="N202" s="199"/>
      <c r="O202" s="199"/>
      <c r="P202" s="199"/>
      <c r="Q202" s="199"/>
      <c r="R202" s="199"/>
      <c r="S202" s="199"/>
      <c r="T202" s="20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4" t="s">
        <v>168</v>
      </c>
      <c r="AU202" s="194" t="s">
        <v>85</v>
      </c>
      <c r="AV202" s="14" t="s">
        <v>85</v>
      </c>
      <c r="AW202" s="14" t="s">
        <v>31</v>
      </c>
      <c r="AX202" s="14" t="s">
        <v>83</v>
      </c>
      <c r="AY202" s="194" t="s">
        <v>141</v>
      </c>
    </row>
    <row r="203" s="2" customFormat="1" ht="33" customHeight="1">
      <c r="A203" s="38"/>
      <c r="B203" s="171"/>
      <c r="C203" s="172" t="s">
        <v>379</v>
      </c>
      <c r="D203" s="172" t="s">
        <v>144</v>
      </c>
      <c r="E203" s="173" t="s">
        <v>380</v>
      </c>
      <c r="F203" s="174" t="s">
        <v>381</v>
      </c>
      <c r="G203" s="175" t="s">
        <v>222</v>
      </c>
      <c r="H203" s="176">
        <v>236.40000000000001</v>
      </c>
      <c r="I203" s="177"/>
      <c r="J203" s="178">
        <f>ROUND(I203*H203,2)</f>
        <v>0</v>
      </c>
      <c r="K203" s="174" t="s">
        <v>223</v>
      </c>
      <c r="L203" s="39"/>
      <c r="M203" s="179" t="s">
        <v>1</v>
      </c>
      <c r="N203" s="180" t="s">
        <v>40</v>
      </c>
      <c r="O203" s="77"/>
      <c r="P203" s="181">
        <f>O203*H203</f>
        <v>0</v>
      </c>
      <c r="Q203" s="181">
        <v>0.089219999999999994</v>
      </c>
      <c r="R203" s="181">
        <f>Q203*H203</f>
        <v>21.091608000000001</v>
      </c>
      <c r="S203" s="181">
        <v>0</v>
      </c>
      <c r="T203" s="18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3" t="s">
        <v>159</v>
      </c>
      <c r="AT203" s="183" t="s">
        <v>144</v>
      </c>
      <c r="AU203" s="183" t="s">
        <v>85</v>
      </c>
      <c r="AY203" s="19" t="s">
        <v>141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9" t="s">
        <v>83</v>
      </c>
      <c r="BK203" s="184">
        <f>ROUND(I203*H203,2)</f>
        <v>0</v>
      </c>
      <c r="BL203" s="19" t="s">
        <v>159</v>
      </c>
      <c r="BM203" s="183" t="s">
        <v>382</v>
      </c>
    </row>
    <row r="204" s="14" customFormat="1">
      <c r="A204" s="14"/>
      <c r="B204" s="193"/>
      <c r="C204" s="14"/>
      <c r="D204" s="186" t="s">
        <v>168</v>
      </c>
      <c r="E204" s="194" t="s">
        <v>1</v>
      </c>
      <c r="F204" s="195" t="s">
        <v>383</v>
      </c>
      <c r="G204" s="14"/>
      <c r="H204" s="196">
        <v>236.40000000000001</v>
      </c>
      <c r="I204" s="197"/>
      <c r="J204" s="14"/>
      <c r="K204" s="14"/>
      <c r="L204" s="193"/>
      <c r="M204" s="198"/>
      <c r="N204" s="199"/>
      <c r="O204" s="199"/>
      <c r="P204" s="199"/>
      <c r="Q204" s="199"/>
      <c r="R204" s="199"/>
      <c r="S204" s="199"/>
      <c r="T204" s="20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4" t="s">
        <v>168</v>
      </c>
      <c r="AU204" s="194" t="s">
        <v>85</v>
      </c>
      <c r="AV204" s="14" t="s">
        <v>85</v>
      </c>
      <c r="AW204" s="14" t="s">
        <v>31</v>
      </c>
      <c r="AX204" s="14" t="s">
        <v>83</v>
      </c>
      <c r="AY204" s="194" t="s">
        <v>141</v>
      </c>
    </row>
    <row r="205" s="2" customFormat="1" ht="16.5" customHeight="1">
      <c r="A205" s="38"/>
      <c r="B205" s="171"/>
      <c r="C205" s="214" t="s">
        <v>384</v>
      </c>
      <c r="D205" s="214" t="s">
        <v>287</v>
      </c>
      <c r="E205" s="215" t="s">
        <v>385</v>
      </c>
      <c r="F205" s="216" t="s">
        <v>386</v>
      </c>
      <c r="G205" s="217" t="s">
        <v>222</v>
      </c>
      <c r="H205" s="218">
        <v>244.65000000000001</v>
      </c>
      <c r="I205" s="219"/>
      <c r="J205" s="220">
        <f>ROUND(I205*H205,2)</f>
        <v>0</v>
      </c>
      <c r="K205" s="216" t="s">
        <v>1</v>
      </c>
      <c r="L205" s="221"/>
      <c r="M205" s="222" t="s">
        <v>1</v>
      </c>
      <c r="N205" s="223" t="s">
        <v>40</v>
      </c>
      <c r="O205" s="77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83" t="s">
        <v>182</v>
      </c>
      <c r="AT205" s="183" t="s">
        <v>287</v>
      </c>
      <c r="AU205" s="183" t="s">
        <v>85</v>
      </c>
      <c r="AY205" s="19" t="s">
        <v>141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9" t="s">
        <v>83</v>
      </c>
      <c r="BK205" s="184">
        <f>ROUND(I205*H205,2)</f>
        <v>0</v>
      </c>
      <c r="BL205" s="19" t="s">
        <v>159</v>
      </c>
      <c r="BM205" s="183" t="s">
        <v>387</v>
      </c>
    </row>
    <row r="206" s="14" customFormat="1">
      <c r="A206" s="14"/>
      <c r="B206" s="193"/>
      <c r="C206" s="14"/>
      <c r="D206" s="186" t="s">
        <v>168</v>
      </c>
      <c r="E206" s="194" t="s">
        <v>1</v>
      </c>
      <c r="F206" s="195" t="s">
        <v>388</v>
      </c>
      <c r="G206" s="14"/>
      <c r="H206" s="196">
        <v>244.65000000000001</v>
      </c>
      <c r="I206" s="197"/>
      <c r="J206" s="14"/>
      <c r="K206" s="14"/>
      <c r="L206" s="193"/>
      <c r="M206" s="198"/>
      <c r="N206" s="199"/>
      <c r="O206" s="199"/>
      <c r="P206" s="199"/>
      <c r="Q206" s="199"/>
      <c r="R206" s="199"/>
      <c r="S206" s="199"/>
      <c r="T206" s="20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4" t="s">
        <v>168</v>
      </c>
      <c r="AU206" s="194" t="s">
        <v>85</v>
      </c>
      <c r="AV206" s="14" t="s">
        <v>85</v>
      </c>
      <c r="AW206" s="14" t="s">
        <v>31</v>
      </c>
      <c r="AX206" s="14" t="s">
        <v>83</v>
      </c>
      <c r="AY206" s="194" t="s">
        <v>141</v>
      </c>
    </row>
    <row r="207" s="2" customFormat="1" ht="24.15" customHeight="1">
      <c r="A207" s="38"/>
      <c r="B207" s="171"/>
      <c r="C207" s="214" t="s">
        <v>389</v>
      </c>
      <c r="D207" s="214" t="s">
        <v>287</v>
      </c>
      <c r="E207" s="215" t="s">
        <v>390</v>
      </c>
      <c r="F207" s="216" t="s">
        <v>391</v>
      </c>
      <c r="G207" s="217" t="s">
        <v>222</v>
      </c>
      <c r="H207" s="218">
        <v>2.2050000000000001</v>
      </c>
      <c r="I207" s="219"/>
      <c r="J207" s="220">
        <f>ROUND(I207*H207,2)</f>
        <v>0</v>
      </c>
      <c r="K207" s="216" t="s">
        <v>223</v>
      </c>
      <c r="L207" s="221"/>
      <c r="M207" s="222" t="s">
        <v>1</v>
      </c>
      <c r="N207" s="223" t="s">
        <v>40</v>
      </c>
      <c r="O207" s="77"/>
      <c r="P207" s="181">
        <f>O207*H207</f>
        <v>0</v>
      </c>
      <c r="Q207" s="181">
        <v>0.13100000000000001</v>
      </c>
      <c r="R207" s="181">
        <f>Q207*H207</f>
        <v>0.28885500000000003</v>
      </c>
      <c r="S207" s="181">
        <v>0</v>
      </c>
      <c r="T207" s="18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83" t="s">
        <v>182</v>
      </c>
      <c r="AT207" s="183" t="s">
        <v>287</v>
      </c>
      <c r="AU207" s="183" t="s">
        <v>85</v>
      </c>
      <c r="AY207" s="19" t="s">
        <v>141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9" t="s">
        <v>83</v>
      </c>
      <c r="BK207" s="184">
        <f>ROUND(I207*H207,2)</f>
        <v>0</v>
      </c>
      <c r="BL207" s="19" t="s">
        <v>159</v>
      </c>
      <c r="BM207" s="183" t="s">
        <v>392</v>
      </c>
    </row>
    <row r="208" s="14" customFormat="1">
      <c r="A208" s="14"/>
      <c r="B208" s="193"/>
      <c r="C208" s="14"/>
      <c r="D208" s="186" t="s">
        <v>168</v>
      </c>
      <c r="E208" s="194" t="s">
        <v>1</v>
      </c>
      <c r="F208" s="195" t="s">
        <v>393</v>
      </c>
      <c r="G208" s="14"/>
      <c r="H208" s="196">
        <v>2.2050000000000001</v>
      </c>
      <c r="I208" s="197"/>
      <c r="J208" s="14"/>
      <c r="K208" s="14"/>
      <c r="L208" s="193"/>
      <c r="M208" s="198"/>
      <c r="N208" s="199"/>
      <c r="O208" s="199"/>
      <c r="P208" s="199"/>
      <c r="Q208" s="199"/>
      <c r="R208" s="199"/>
      <c r="S208" s="199"/>
      <c r="T208" s="20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4" t="s">
        <v>168</v>
      </c>
      <c r="AU208" s="194" t="s">
        <v>85</v>
      </c>
      <c r="AV208" s="14" t="s">
        <v>85</v>
      </c>
      <c r="AW208" s="14" t="s">
        <v>31</v>
      </c>
      <c r="AX208" s="14" t="s">
        <v>83</v>
      </c>
      <c r="AY208" s="194" t="s">
        <v>141</v>
      </c>
    </row>
    <row r="209" s="2" customFormat="1" ht="24.15" customHeight="1">
      <c r="A209" s="38"/>
      <c r="B209" s="171"/>
      <c r="C209" s="214" t="s">
        <v>394</v>
      </c>
      <c r="D209" s="214" t="s">
        <v>287</v>
      </c>
      <c r="E209" s="215" t="s">
        <v>395</v>
      </c>
      <c r="F209" s="216" t="s">
        <v>396</v>
      </c>
      <c r="G209" s="217" t="s">
        <v>222</v>
      </c>
      <c r="H209" s="218">
        <v>1.365</v>
      </c>
      <c r="I209" s="219"/>
      <c r="J209" s="220">
        <f>ROUND(I209*H209,2)</f>
        <v>0</v>
      </c>
      <c r="K209" s="216" t="s">
        <v>223</v>
      </c>
      <c r="L209" s="221"/>
      <c r="M209" s="222" t="s">
        <v>1</v>
      </c>
      <c r="N209" s="223" t="s">
        <v>40</v>
      </c>
      <c r="O209" s="77"/>
      <c r="P209" s="181">
        <f>O209*H209</f>
        <v>0</v>
      </c>
      <c r="Q209" s="181">
        <v>0.13100000000000001</v>
      </c>
      <c r="R209" s="181">
        <f>Q209*H209</f>
        <v>0.178815</v>
      </c>
      <c r="S209" s="181">
        <v>0</v>
      </c>
      <c r="T209" s="18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83" t="s">
        <v>182</v>
      </c>
      <c r="AT209" s="183" t="s">
        <v>287</v>
      </c>
      <c r="AU209" s="183" t="s">
        <v>85</v>
      </c>
      <c r="AY209" s="19" t="s">
        <v>141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9" t="s">
        <v>83</v>
      </c>
      <c r="BK209" s="184">
        <f>ROUND(I209*H209,2)</f>
        <v>0</v>
      </c>
      <c r="BL209" s="19" t="s">
        <v>159</v>
      </c>
      <c r="BM209" s="183" t="s">
        <v>397</v>
      </c>
    </row>
    <row r="210" s="14" customFormat="1">
      <c r="A210" s="14"/>
      <c r="B210" s="193"/>
      <c r="C210" s="14"/>
      <c r="D210" s="186" t="s">
        <v>168</v>
      </c>
      <c r="E210" s="194" t="s">
        <v>1</v>
      </c>
      <c r="F210" s="195" t="s">
        <v>398</v>
      </c>
      <c r="G210" s="14"/>
      <c r="H210" s="196">
        <v>1.365</v>
      </c>
      <c r="I210" s="197"/>
      <c r="J210" s="14"/>
      <c r="K210" s="14"/>
      <c r="L210" s="193"/>
      <c r="M210" s="198"/>
      <c r="N210" s="199"/>
      <c r="O210" s="199"/>
      <c r="P210" s="199"/>
      <c r="Q210" s="199"/>
      <c r="R210" s="199"/>
      <c r="S210" s="199"/>
      <c r="T210" s="20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4" t="s">
        <v>168</v>
      </c>
      <c r="AU210" s="194" t="s">
        <v>85</v>
      </c>
      <c r="AV210" s="14" t="s">
        <v>85</v>
      </c>
      <c r="AW210" s="14" t="s">
        <v>31</v>
      </c>
      <c r="AX210" s="14" t="s">
        <v>83</v>
      </c>
      <c r="AY210" s="194" t="s">
        <v>141</v>
      </c>
    </row>
    <row r="211" s="12" customFormat="1" ht="22.8" customHeight="1">
      <c r="A211" s="12"/>
      <c r="B211" s="158"/>
      <c r="C211" s="12"/>
      <c r="D211" s="159" t="s">
        <v>74</v>
      </c>
      <c r="E211" s="169" t="s">
        <v>182</v>
      </c>
      <c r="F211" s="169" t="s">
        <v>399</v>
      </c>
      <c r="G211" s="12"/>
      <c r="H211" s="12"/>
      <c r="I211" s="161"/>
      <c r="J211" s="170">
        <f>BK211</f>
        <v>0</v>
      </c>
      <c r="K211" s="12"/>
      <c r="L211" s="158"/>
      <c r="M211" s="163"/>
      <c r="N211" s="164"/>
      <c r="O211" s="164"/>
      <c r="P211" s="165">
        <f>SUM(P212:P215)</f>
        <v>0</v>
      </c>
      <c r="Q211" s="164"/>
      <c r="R211" s="165">
        <f>SUM(R212:R215)</f>
        <v>0.077420000000000003</v>
      </c>
      <c r="S211" s="164"/>
      <c r="T211" s="166">
        <f>SUM(T212:T215)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9" t="s">
        <v>83</v>
      </c>
      <c r="AT211" s="167" t="s">
        <v>74</v>
      </c>
      <c r="AU211" s="167" t="s">
        <v>83</v>
      </c>
      <c r="AY211" s="159" t="s">
        <v>141</v>
      </c>
      <c r="BK211" s="168">
        <f>SUM(BK212:BK215)</f>
        <v>0</v>
      </c>
    </row>
    <row r="212" s="2" customFormat="1" ht="16.5" customHeight="1">
      <c r="A212" s="38"/>
      <c r="B212" s="171"/>
      <c r="C212" s="172" t="s">
        <v>400</v>
      </c>
      <c r="D212" s="172" t="s">
        <v>144</v>
      </c>
      <c r="E212" s="173" t="s">
        <v>401</v>
      </c>
      <c r="F212" s="174" t="s">
        <v>402</v>
      </c>
      <c r="G212" s="175" t="s">
        <v>403</v>
      </c>
      <c r="H212" s="176">
        <v>24.5</v>
      </c>
      <c r="I212" s="177"/>
      <c r="J212" s="178">
        <f>ROUND(I212*H212,2)</f>
        <v>0</v>
      </c>
      <c r="K212" s="174" t="s">
        <v>1</v>
      </c>
      <c r="L212" s="39"/>
      <c r="M212" s="179" t="s">
        <v>1</v>
      </c>
      <c r="N212" s="180" t="s">
        <v>40</v>
      </c>
      <c r="O212" s="77"/>
      <c r="P212" s="181">
        <f>O212*H212</f>
        <v>0</v>
      </c>
      <c r="Q212" s="181">
        <v>1.0000000000000001E-05</v>
      </c>
      <c r="R212" s="181">
        <f>Q212*H212</f>
        <v>0.00024500000000000005</v>
      </c>
      <c r="S212" s="181">
        <v>0</v>
      </c>
      <c r="T212" s="18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83" t="s">
        <v>159</v>
      </c>
      <c r="AT212" s="183" t="s">
        <v>144</v>
      </c>
      <c r="AU212" s="183" t="s">
        <v>85</v>
      </c>
      <c r="AY212" s="19" t="s">
        <v>141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9" t="s">
        <v>83</v>
      </c>
      <c r="BK212" s="184">
        <f>ROUND(I212*H212,2)</f>
        <v>0</v>
      </c>
      <c r="BL212" s="19" t="s">
        <v>159</v>
      </c>
      <c r="BM212" s="183" t="s">
        <v>404</v>
      </c>
    </row>
    <row r="213" s="14" customFormat="1">
      <c r="A213" s="14"/>
      <c r="B213" s="193"/>
      <c r="C213" s="14"/>
      <c r="D213" s="186" t="s">
        <v>168</v>
      </c>
      <c r="E213" s="194" t="s">
        <v>1</v>
      </c>
      <c r="F213" s="195" t="s">
        <v>405</v>
      </c>
      <c r="G213" s="14"/>
      <c r="H213" s="196">
        <v>24.5</v>
      </c>
      <c r="I213" s="197"/>
      <c r="J213" s="14"/>
      <c r="K213" s="14"/>
      <c r="L213" s="193"/>
      <c r="M213" s="198"/>
      <c r="N213" s="199"/>
      <c r="O213" s="199"/>
      <c r="P213" s="199"/>
      <c r="Q213" s="199"/>
      <c r="R213" s="199"/>
      <c r="S213" s="199"/>
      <c r="T213" s="20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4" t="s">
        <v>168</v>
      </c>
      <c r="AU213" s="194" t="s">
        <v>85</v>
      </c>
      <c r="AV213" s="14" t="s">
        <v>85</v>
      </c>
      <c r="AW213" s="14" t="s">
        <v>31</v>
      </c>
      <c r="AX213" s="14" t="s">
        <v>83</v>
      </c>
      <c r="AY213" s="194" t="s">
        <v>141</v>
      </c>
    </row>
    <row r="214" s="2" customFormat="1" ht="16.5" customHeight="1">
      <c r="A214" s="38"/>
      <c r="B214" s="171"/>
      <c r="C214" s="214" t="s">
        <v>406</v>
      </c>
      <c r="D214" s="214" t="s">
        <v>287</v>
      </c>
      <c r="E214" s="215" t="s">
        <v>407</v>
      </c>
      <c r="F214" s="216" t="s">
        <v>408</v>
      </c>
      <c r="G214" s="217" t="s">
        <v>403</v>
      </c>
      <c r="H214" s="218">
        <v>25.725000000000001</v>
      </c>
      <c r="I214" s="219"/>
      <c r="J214" s="220">
        <f>ROUND(I214*H214,2)</f>
        <v>0</v>
      </c>
      <c r="K214" s="216" t="s">
        <v>223</v>
      </c>
      <c r="L214" s="221"/>
      <c r="M214" s="222" t="s">
        <v>1</v>
      </c>
      <c r="N214" s="223" t="s">
        <v>40</v>
      </c>
      <c r="O214" s="77"/>
      <c r="P214" s="181">
        <f>O214*H214</f>
        <v>0</v>
      </c>
      <c r="Q214" s="181">
        <v>0.0030000000000000001</v>
      </c>
      <c r="R214" s="181">
        <f>Q214*H214</f>
        <v>0.077175000000000007</v>
      </c>
      <c r="S214" s="181">
        <v>0</v>
      </c>
      <c r="T214" s="18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83" t="s">
        <v>182</v>
      </c>
      <c r="AT214" s="183" t="s">
        <v>287</v>
      </c>
      <c r="AU214" s="183" t="s">
        <v>85</v>
      </c>
      <c r="AY214" s="19" t="s">
        <v>141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9" t="s">
        <v>83</v>
      </c>
      <c r="BK214" s="184">
        <f>ROUND(I214*H214,2)</f>
        <v>0</v>
      </c>
      <c r="BL214" s="19" t="s">
        <v>159</v>
      </c>
      <c r="BM214" s="183" t="s">
        <v>409</v>
      </c>
    </row>
    <row r="215" s="14" customFormat="1">
      <c r="A215" s="14"/>
      <c r="B215" s="193"/>
      <c r="C215" s="14"/>
      <c r="D215" s="186" t="s">
        <v>168</v>
      </c>
      <c r="E215" s="194" t="s">
        <v>1</v>
      </c>
      <c r="F215" s="195" t="s">
        <v>410</v>
      </c>
      <c r="G215" s="14"/>
      <c r="H215" s="196">
        <v>25.725000000000001</v>
      </c>
      <c r="I215" s="197"/>
      <c r="J215" s="14"/>
      <c r="K215" s="14"/>
      <c r="L215" s="193"/>
      <c r="M215" s="198"/>
      <c r="N215" s="199"/>
      <c r="O215" s="199"/>
      <c r="P215" s="199"/>
      <c r="Q215" s="199"/>
      <c r="R215" s="199"/>
      <c r="S215" s="199"/>
      <c r="T215" s="20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4" t="s">
        <v>168</v>
      </c>
      <c r="AU215" s="194" t="s">
        <v>85</v>
      </c>
      <c r="AV215" s="14" t="s">
        <v>85</v>
      </c>
      <c r="AW215" s="14" t="s">
        <v>31</v>
      </c>
      <c r="AX215" s="14" t="s">
        <v>83</v>
      </c>
      <c r="AY215" s="194" t="s">
        <v>141</v>
      </c>
    </row>
    <row r="216" s="12" customFormat="1" ht="22.8" customHeight="1">
      <c r="A216" s="12"/>
      <c r="B216" s="158"/>
      <c r="C216" s="12"/>
      <c r="D216" s="159" t="s">
        <v>74</v>
      </c>
      <c r="E216" s="169" t="s">
        <v>186</v>
      </c>
      <c r="F216" s="169" t="s">
        <v>411</v>
      </c>
      <c r="G216" s="12"/>
      <c r="H216" s="12"/>
      <c r="I216" s="161"/>
      <c r="J216" s="170">
        <f>BK216</f>
        <v>0</v>
      </c>
      <c r="K216" s="12"/>
      <c r="L216" s="158"/>
      <c r="M216" s="163"/>
      <c r="N216" s="164"/>
      <c r="O216" s="164"/>
      <c r="P216" s="165">
        <f>SUM(P217:P235)</f>
        <v>0</v>
      </c>
      <c r="Q216" s="164"/>
      <c r="R216" s="165">
        <f>SUM(R217:R235)</f>
        <v>66.165500859999995</v>
      </c>
      <c r="S216" s="164"/>
      <c r="T216" s="166">
        <f>SUM(T217:T235)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59" t="s">
        <v>83</v>
      </c>
      <c r="AT216" s="167" t="s">
        <v>74</v>
      </c>
      <c r="AU216" s="167" t="s">
        <v>83</v>
      </c>
      <c r="AY216" s="159" t="s">
        <v>141</v>
      </c>
      <c r="BK216" s="168">
        <f>SUM(BK217:BK235)</f>
        <v>0</v>
      </c>
    </row>
    <row r="217" s="2" customFormat="1" ht="33" customHeight="1">
      <c r="A217" s="38"/>
      <c r="B217" s="171"/>
      <c r="C217" s="172" t="s">
        <v>412</v>
      </c>
      <c r="D217" s="172" t="s">
        <v>144</v>
      </c>
      <c r="E217" s="173" t="s">
        <v>413</v>
      </c>
      <c r="F217" s="174" t="s">
        <v>414</v>
      </c>
      <c r="G217" s="175" t="s">
        <v>403</v>
      </c>
      <c r="H217" s="176">
        <v>94.5</v>
      </c>
      <c r="I217" s="177"/>
      <c r="J217" s="178">
        <f>ROUND(I217*H217,2)</f>
        <v>0</v>
      </c>
      <c r="K217" s="174" t="s">
        <v>223</v>
      </c>
      <c r="L217" s="39"/>
      <c r="M217" s="179" t="s">
        <v>1</v>
      </c>
      <c r="N217" s="180" t="s">
        <v>40</v>
      </c>
      <c r="O217" s="77"/>
      <c r="P217" s="181">
        <f>O217*H217</f>
        <v>0</v>
      </c>
      <c r="Q217" s="181">
        <v>0.15540000000000001</v>
      </c>
      <c r="R217" s="181">
        <f>Q217*H217</f>
        <v>14.685300000000002</v>
      </c>
      <c r="S217" s="181">
        <v>0</v>
      </c>
      <c r="T217" s="18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83" t="s">
        <v>159</v>
      </c>
      <c r="AT217" s="183" t="s">
        <v>144</v>
      </c>
      <c r="AU217" s="183" t="s">
        <v>85</v>
      </c>
      <c r="AY217" s="19" t="s">
        <v>141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9" t="s">
        <v>83</v>
      </c>
      <c r="BK217" s="184">
        <f>ROUND(I217*H217,2)</f>
        <v>0</v>
      </c>
      <c r="BL217" s="19" t="s">
        <v>159</v>
      </c>
      <c r="BM217" s="183" t="s">
        <v>415</v>
      </c>
    </row>
    <row r="218" s="14" customFormat="1">
      <c r="A218" s="14"/>
      <c r="B218" s="193"/>
      <c r="C218" s="14"/>
      <c r="D218" s="186" t="s">
        <v>168</v>
      </c>
      <c r="E218" s="194" t="s">
        <v>1</v>
      </c>
      <c r="F218" s="195" t="s">
        <v>416</v>
      </c>
      <c r="G218" s="14"/>
      <c r="H218" s="196">
        <v>94.5</v>
      </c>
      <c r="I218" s="197"/>
      <c r="J218" s="14"/>
      <c r="K218" s="14"/>
      <c r="L218" s="193"/>
      <c r="M218" s="198"/>
      <c r="N218" s="199"/>
      <c r="O218" s="199"/>
      <c r="P218" s="199"/>
      <c r="Q218" s="199"/>
      <c r="R218" s="199"/>
      <c r="S218" s="199"/>
      <c r="T218" s="20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4" t="s">
        <v>168</v>
      </c>
      <c r="AU218" s="194" t="s">
        <v>85</v>
      </c>
      <c r="AV218" s="14" t="s">
        <v>85</v>
      </c>
      <c r="AW218" s="14" t="s">
        <v>31</v>
      </c>
      <c r="AX218" s="14" t="s">
        <v>83</v>
      </c>
      <c r="AY218" s="194" t="s">
        <v>141</v>
      </c>
    </row>
    <row r="219" s="2" customFormat="1" ht="24.15" customHeight="1">
      <c r="A219" s="38"/>
      <c r="B219" s="171"/>
      <c r="C219" s="214" t="s">
        <v>417</v>
      </c>
      <c r="D219" s="214" t="s">
        <v>287</v>
      </c>
      <c r="E219" s="215" t="s">
        <v>418</v>
      </c>
      <c r="F219" s="216" t="s">
        <v>419</v>
      </c>
      <c r="G219" s="217" t="s">
        <v>403</v>
      </c>
      <c r="H219" s="218">
        <v>58.799999999999997</v>
      </c>
      <c r="I219" s="219"/>
      <c r="J219" s="220">
        <f>ROUND(I219*H219,2)</f>
        <v>0</v>
      </c>
      <c r="K219" s="216" t="s">
        <v>223</v>
      </c>
      <c r="L219" s="221"/>
      <c r="M219" s="222" t="s">
        <v>1</v>
      </c>
      <c r="N219" s="223" t="s">
        <v>40</v>
      </c>
      <c r="O219" s="77"/>
      <c r="P219" s="181">
        <f>O219*H219</f>
        <v>0</v>
      </c>
      <c r="Q219" s="181">
        <v>0.048300000000000003</v>
      </c>
      <c r="R219" s="181">
        <f>Q219*H219</f>
        <v>2.8400400000000001</v>
      </c>
      <c r="S219" s="181">
        <v>0</v>
      </c>
      <c r="T219" s="18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83" t="s">
        <v>182</v>
      </c>
      <c r="AT219" s="183" t="s">
        <v>287</v>
      </c>
      <c r="AU219" s="183" t="s">
        <v>85</v>
      </c>
      <c r="AY219" s="19" t="s">
        <v>141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9" t="s">
        <v>83</v>
      </c>
      <c r="BK219" s="184">
        <f>ROUND(I219*H219,2)</f>
        <v>0</v>
      </c>
      <c r="BL219" s="19" t="s">
        <v>159</v>
      </c>
      <c r="BM219" s="183" t="s">
        <v>420</v>
      </c>
    </row>
    <row r="220" s="14" customFormat="1">
      <c r="A220" s="14"/>
      <c r="B220" s="193"/>
      <c r="C220" s="14"/>
      <c r="D220" s="186" t="s">
        <v>168</v>
      </c>
      <c r="E220" s="194" t="s">
        <v>1</v>
      </c>
      <c r="F220" s="195" t="s">
        <v>421</v>
      </c>
      <c r="G220" s="14"/>
      <c r="H220" s="196">
        <v>58.799999999999997</v>
      </c>
      <c r="I220" s="197"/>
      <c r="J220" s="14"/>
      <c r="K220" s="14"/>
      <c r="L220" s="193"/>
      <c r="M220" s="198"/>
      <c r="N220" s="199"/>
      <c r="O220" s="199"/>
      <c r="P220" s="199"/>
      <c r="Q220" s="199"/>
      <c r="R220" s="199"/>
      <c r="S220" s="199"/>
      <c r="T220" s="20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94" t="s">
        <v>168</v>
      </c>
      <c r="AU220" s="194" t="s">
        <v>85</v>
      </c>
      <c r="AV220" s="14" t="s">
        <v>85</v>
      </c>
      <c r="AW220" s="14" t="s">
        <v>31</v>
      </c>
      <c r="AX220" s="14" t="s">
        <v>83</v>
      </c>
      <c r="AY220" s="194" t="s">
        <v>141</v>
      </c>
    </row>
    <row r="221" s="2" customFormat="1" ht="24.15" customHeight="1">
      <c r="A221" s="38"/>
      <c r="B221" s="171"/>
      <c r="C221" s="214" t="s">
        <v>422</v>
      </c>
      <c r="D221" s="214" t="s">
        <v>287</v>
      </c>
      <c r="E221" s="215" t="s">
        <v>423</v>
      </c>
      <c r="F221" s="216" t="s">
        <v>424</v>
      </c>
      <c r="G221" s="217" t="s">
        <v>403</v>
      </c>
      <c r="H221" s="218">
        <v>1.05</v>
      </c>
      <c r="I221" s="219"/>
      <c r="J221" s="220">
        <f>ROUND(I221*H221,2)</f>
        <v>0</v>
      </c>
      <c r="K221" s="216" t="s">
        <v>223</v>
      </c>
      <c r="L221" s="221"/>
      <c r="M221" s="222" t="s">
        <v>1</v>
      </c>
      <c r="N221" s="223" t="s">
        <v>40</v>
      </c>
      <c r="O221" s="77"/>
      <c r="P221" s="181">
        <f>O221*H221</f>
        <v>0</v>
      </c>
      <c r="Q221" s="181">
        <v>0.065670000000000006</v>
      </c>
      <c r="R221" s="181">
        <f>Q221*H221</f>
        <v>0.068953500000000015</v>
      </c>
      <c r="S221" s="181">
        <v>0</v>
      </c>
      <c r="T221" s="18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83" t="s">
        <v>182</v>
      </c>
      <c r="AT221" s="183" t="s">
        <v>287</v>
      </c>
      <c r="AU221" s="183" t="s">
        <v>85</v>
      </c>
      <c r="AY221" s="19" t="s">
        <v>141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9" t="s">
        <v>83</v>
      </c>
      <c r="BK221" s="184">
        <f>ROUND(I221*H221,2)</f>
        <v>0</v>
      </c>
      <c r="BL221" s="19" t="s">
        <v>159</v>
      </c>
      <c r="BM221" s="183" t="s">
        <v>425</v>
      </c>
    </row>
    <row r="222" s="14" customFormat="1">
      <c r="A222" s="14"/>
      <c r="B222" s="193"/>
      <c r="C222" s="14"/>
      <c r="D222" s="186" t="s">
        <v>168</v>
      </c>
      <c r="E222" s="194" t="s">
        <v>1</v>
      </c>
      <c r="F222" s="195" t="s">
        <v>426</v>
      </c>
      <c r="G222" s="14"/>
      <c r="H222" s="196">
        <v>1.05</v>
      </c>
      <c r="I222" s="197"/>
      <c r="J222" s="14"/>
      <c r="K222" s="14"/>
      <c r="L222" s="193"/>
      <c r="M222" s="198"/>
      <c r="N222" s="199"/>
      <c r="O222" s="199"/>
      <c r="P222" s="199"/>
      <c r="Q222" s="199"/>
      <c r="R222" s="199"/>
      <c r="S222" s="199"/>
      <c r="T222" s="20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94" t="s">
        <v>168</v>
      </c>
      <c r="AU222" s="194" t="s">
        <v>85</v>
      </c>
      <c r="AV222" s="14" t="s">
        <v>85</v>
      </c>
      <c r="AW222" s="14" t="s">
        <v>31</v>
      </c>
      <c r="AX222" s="14" t="s">
        <v>83</v>
      </c>
      <c r="AY222" s="194" t="s">
        <v>141</v>
      </c>
    </row>
    <row r="223" s="2" customFormat="1" ht="16.5" customHeight="1">
      <c r="A223" s="38"/>
      <c r="B223" s="171"/>
      <c r="C223" s="214" t="s">
        <v>427</v>
      </c>
      <c r="D223" s="214" t="s">
        <v>287</v>
      </c>
      <c r="E223" s="215" t="s">
        <v>428</v>
      </c>
      <c r="F223" s="216" t="s">
        <v>429</v>
      </c>
      <c r="G223" s="217" t="s">
        <v>403</v>
      </c>
      <c r="H223" s="218">
        <v>39.375</v>
      </c>
      <c r="I223" s="219"/>
      <c r="J223" s="220">
        <f>ROUND(I223*H223,2)</f>
        <v>0</v>
      </c>
      <c r="K223" s="216" t="s">
        <v>223</v>
      </c>
      <c r="L223" s="221"/>
      <c r="M223" s="222" t="s">
        <v>1</v>
      </c>
      <c r="N223" s="223" t="s">
        <v>40</v>
      </c>
      <c r="O223" s="77"/>
      <c r="P223" s="181">
        <f>O223*H223</f>
        <v>0</v>
      </c>
      <c r="Q223" s="181">
        <v>0.080000000000000002</v>
      </c>
      <c r="R223" s="181">
        <f>Q223*H223</f>
        <v>3.1499999999999999</v>
      </c>
      <c r="S223" s="181">
        <v>0</v>
      </c>
      <c r="T223" s="18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83" t="s">
        <v>182</v>
      </c>
      <c r="AT223" s="183" t="s">
        <v>287</v>
      </c>
      <c r="AU223" s="183" t="s">
        <v>85</v>
      </c>
      <c r="AY223" s="19" t="s">
        <v>141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9" t="s">
        <v>83</v>
      </c>
      <c r="BK223" s="184">
        <f>ROUND(I223*H223,2)</f>
        <v>0</v>
      </c>
      <c r="BL223" s="19" t="s">
        <v>159</v>
      </c>
      <c r="BM223" s="183" t="s">
        <v>430</v>
      </c>
    </row>
    <row r="224" s="14" customFormat="1">
      <c r="A224" s="14"/>
      <c r="B224" s="193"/>
      <c r="C224" s="14"/>
      <c r="D224" s="186" t="s">
        <v>168</v>
      </c>
      <c r="E224" s="194" t="s">
        <v>1</v>
      </c>
      <c r="F224" s="195" t="s">
        <v>431</v>
      </c>
      <c r="G224" s="14"/>
      <c r="H224" s="196">
        <v>37.5</v>
      </c>
      <c r="I224" s="197"/>
      <c r="J224" s="14"/>
      <c r="K224" s="14"/>
      <c r="L224" s="193"/>
      <c r="M224" s="198"/>
      <c r="N224" s="199"/>
      <c r="O224" s="199"/>
      <c r="P224" s="199"/>
      <c r="Q224" s="199"/>
      <c r="R224" s="199"/>
      <c r="S224" s="199"/>
      <c r="T224" s="20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4" t="s">
        <v>168</v>
      </c>
      <c r="AU224" s="194" t="s">
        <v>85</v>
      </c>
      <c r="AV224" s="14" t="s">
        <v>85</v>
      </c>
      <c r="AW224" s="14" t="s">
        <v>31</v>
      </c>
      <c r="AX224" s="14" t="s">
        <v>75</v>
      </c>
      <c r="AY224" s="194" t="s">
        <v>141</v>
      </c>
    </row>
    <row r="225" s="16" customFormat="1">
      <c r="A225" s="16"/>
      <c r="B225" s="224"/>
      <c r="C225" s="16"/>
      <c r="D225" s="186" t="s">
        <v>168</v>
      </c>
      <c r="E225" s="225" t="s">
        <v>1</v>
      </c>
      <c r="F225" s="226" t="s">
        <v>432</v>
      </c>
      <c r="G225" s="16"/>
      <c r="H225" s="227">
        <v>37.5</v>
      </c>
      <c r="I225" s="228"/>
      <c r="J225" s="16"/>
      <c r="K225" s="16"/>
      <c r="L225" s="224"/>
      <c r="M225" s="229"/>
      <c r="N225" s="230"/>
      <c r="O225" s="230"/>
      <c r="P225" s="230"/>
      <c r="Q225" s="230"/>
      <c r="R225" s="230"/>
      <c r="S225" s="230"/>
      <c r="T225" s="231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25" t="s">
        <v>168</v>
      </c>
      <c r="AU225" s="225" t="s">
        <v>85</v>
      </c>
      <c r="AV225" s="16" t="s">
        <v>155</v>
      </c>
      <c r="AW225" s="16" t="s">
        <v>31</v>
      </c>
      <c r="AX225" s="16" t="s">
        <v>75</v>
      </c>
      <c r="AY225" s="225" t="s">
        <v>141</v>
      </c>
    </row>
    <row r="226" s="14" customFormat="1">
      <c r="A226" s="14"/>
      <c r="B226" s="193"/>
      <c r="C226" s="14"/>
      <c r="D226" s="186" t="s">
        <v>168</v>
      </c>
      <c r="E226" s="194" t="s">
        <v>1</v>
      </c>
      <c r="F226" s="195" t="s">
        <v>433</v>
      </c>
      <c r="G226" s="14"/>
      <c r="H226" s="196">
        <v>39.375</v>
      </c>
      <c r="I226" s="197"/>
      <c r="J226" s="14"/>
      <c r="K226" s="14"/>
      <c r="L226" s="193"/>
      <c r="M226" s="198"/>
      <c r="N226" s="199"/>
      <c r="O226" s="199"/>
      <c r="P226" s="199"/>
      <c r="Q226" s="199"/>
      <c r="R226" s="199"/>
      <c r="S226" s="199"/>
      <c r="T226" s="20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4" t="s">
        <v>168</v>
      </c>
      <c r="AU226" s="194" t="s">
        <v>85</v>
      </c>
      <c r="AV226" s="14" t="s">
        <v>85</v>
      </c>
      <c r="AW226" s="14" t="s">
        <v>31</v>
      </c>
      <c r="AX226" s="14" t="s">
        <v>83</v>
      </c>
      <c r="AY226" s="194" t="s">
        <v>141</v>
      </c>
    </row>
    <row r="227" s="2" customFormat="1" ht="33" customHeight="1">
      <c r="A227" s="38"/>
      <c r="B227" s="171"/>
      <c r="C227" s="172" t="s">
        <v>434</v>
      </c>
      <c r="D227" s="172" t="s">
        <v>144</v>
      </c>
      <c r="E227" s="173" t="s">
        <v>435</v>
      </c>
      <c r="F227" s="174" t="s">
        <v>436</v>
      </c>
      <c r="G227" s="175" t="s">
        <v>403</v>
      </c>
      <c r="H227" s="176">
        <v>210</v>
      </c>
      <c r="I227" s="177"/>
      <c r="J227" s="178">
        <f>ROUND(I227*H227,2)</f>
        <v>0</v>
      </c>
      <c r="K227" s="174" t="s">
        <v>223</v>
      </c>
      <c r="L227" s="39"/>
      <c r="M227" s="179" t="s">
        <v>1</v>
      </c>
      <c r="N227" s="180" t="s">
        <v>40</v>
      </c>
      <c r="O227" s="77"/>
      <c r="P227" s="181">
        <f>O227*H227</f>
        <v>0</v>
      </c>
      <c r="Q227" s="181">
        <v>0.1295</v>
      </c>
      <c r="R227" s="181">
        <f>Q227*H227</f>
        <v>27.195</v>
      </c>
      <c r="S227" s="181">
        <v>0</v>
      </c>
      <c r="T227" s="18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83" t="s">
        <v>159</v>
      </c>
      <c r="AT227" s="183" t="s">
        <v>144</v>
      </c>
      <c r="AU227" s="183" t="s">
        <v>85</v>
      </c>
      <c r="AY227" s="19" t="s">
        <v>141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9" t="s">
        <v>83</v>
      </c>
      <c r="BK227" s="184">
        <f>ROUND(I227*H227,2)</f>
        <v>0</v>
      </c>
      <c r="BL227" s="19" t="s">
        <v>159</v>
      </c>
      <c r="BM227" s="183" t="s">
        <v>437</v>
      </c>
    </row>
    <row r="228" s="13" customFormat="1">
      <c r="A228" s="13"/>
      <c r="B228" s="185"/>
      <c r="C228" s="13"/>
      <c r="D228" s="186" t="s">
        <v>168</v>
      </c>
      <c r="E228" s="187" t="s">
        <v>1</v>
      </c>
      <c r="F228" s="188" t="s">
        <v>438</v>
      </c>
      <c r="G228" s="13"/>
      <c r="H228" s="187" t="s">
        <v>1</v>
      </c>
      <c r="I228" s="189"/>
      <c r="J228" s="13"/>
      <c r="K228" s="13"/>
      <c r="L228" s="185"/>
      <c r="M228" s="190"/>
      <c r="N228" s="191"/>
      <c r="O228" s="191"/>
      <c r="P228" s="191"/>
      <c r="Q228" s="191"/>
      <c r="R228" s="191"/>
      <c r="S228" s="191"/>
      <c r="T228" s="19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7" t="s">
        <v>168</v>
      </c>
      <c r="AU228" s="187" t="s">
        <v>85</v>
      </c>
      <c r="AV228" s="13" t="s">
        <v>83</v>
      </c>
      <c r="AW228" s="13" t="s">
        <v>31</v>
      </c>
      <c r="AX228" s="13" t="s">
        <v>75</v>
      </c>
      <c r="AY228" s="187" t="s">
        <v>141</v>
      </c>
    </row>
    <row r="229" s="14" customFormat="1">
      <c r="A229" s="14"/>
      <c r="B229" s="193"/>
      <c r="C229" s="14"/>
      <c r="D229" s="186" t="s">
        <v>168</v>
      </c>
      <c r="E229" s="194" t="s">
        <v>1</v>
      </c>
      <c r="F229" s="195" t="s">
        <v>439</v>
      </c>
      <c r="G229" s="14"/>
      <c r="H229" s="196">
        <v>210</v>
      </c>
      <c r="I229" s="197"/>
      <c r="J229" s="14"/>
      <c r="K229" s="14"/>
      <c r="L229" s="193"/>
      <c r="M229" s="198"/>
      <c r="N229" s="199"/>
      <c r="O229" s="199"/>
      <c r="P229" s="199"/>
      <c r="Q229" s="199"/>
      <c r="R229" s="199"/>
      <c r="S229" s="199"/>
      <c r="T229" s="20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4" t="s">
        <v>168</v>
      </c>
      <c r="AU229" s="194" t="s">
        <v>85</v>
      </c>
      <c r="AV229" s="14" t="s">
        <v>85</v>
      </c>
      <c r="AW229" s="14" t="s">
        <v>31</v>
      </c>
      <c r="AX229" s="14" t="s">
        <v>83</v>
      </c>
      <c r="AY229" s="194" t="s">
        <v>141</v>
      </c>
    </row>
    <row r="230" s="2" customFormat="1" ht="16.5" customHeight="1">
      <c r="A230" s="38"/>
      <c r="B230" s="171"/>
      <c r="C230" s="214" t="s">
        <v>440</v>
      </c>
      <c r="D230" s="214" t="s">
        <v>287</v>
      </c>
      <c r="E230" s="215" t="s">
        <v>441</v>
      </c>
      <c r="F230" s="216" t="s">
        <v>442</v>
      </c>
      <c r="G230" s="217" t="s">
        <v>403</v>
      </c>
      <c r="H230" s="218">
        <v>220.5</v>
      </c>
      <c r="I230" s="219"/>
      <c r="J230" s="220">
        <f>ROUND(I230*H230,2)</f>
        <v>0</v>
      </c>
      <c r="K230" s="216" t="s">
        <v>223</v>
      </c>
      <c r="L230" s="221"/>
      <c r="M230" s="222" t="s">
        <v>1</v>
      </c>
      <c r="N230" s="223" t="s">
        <v>40</v>
      </c>
      <c r="O230" s="77"/>
      <c r="P230" s="181">
        <f>O230*H230</f>
        <v>0</v>
      </c>
      <c r="Q230" s="181">
        <v>0.033500000000000002</v>
      </c>
      <c r="R230" s="181">
        <f>Q230*H230</f>
        <v>7.3867500000000001</v>
      </c>
      <c r="S230" s="181">
        <v>0</v>
      </c>
      <c r="T230" s="18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83" t="s">
        <v>182</v>
      </c>
      <c r="AT230" s="183" t="s">
        <v>287</v>
      </c>
      <c r="AU230" s="183" t="s">
        <v>85</v>
      </c>
      <c r="AY230" s="19" t="s">
        <v>141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9" t="s">
        <v>83</v>
      </c>
      <c r="BK230" s="184">
        <f>ROUND(I230*H230,2)</f>
        <v>0</v>
      </c>
      <c r="BL230" s="19" t="s">
        <v>159</v>
      </c>
      <c r="BM230" s="183" t="s">
        <v>443</v>
      </c>
    </row>
    <row r="231" s="14" customFormat="1">
      <c r="A231" s="14"/>
      <c r="B231" s="193"/>
      <c r="C231" s="14"/>
      <c r="D231" s="186" t="s">
        <v>168</v>
      </c>
      <c r="E231" s="194" t="s">
        <v>1</v>
      </c>
      <c r="F231" s="195" t="s">
        <v>444</v>
      </c>
      <c r="G231" s="14"/>
      <c r="H231" s="196">
        <v>220.5</v>
      </c>
      <c r="I231" s="197"/>
      <c r="J231" s="14"/>
      <c r="K231" s="14"/>
      <c r="L231" s="193"/>
      <c r="M231" s="198"/>
      <c r="N231" s="199"/>
      <c r="O231" s="199"/>
      <c r="P231" s="199"/>
      <c r="Q231" s="199"/>
      <c r="R231" s="199"/>
      <c r="S231" s="199"/>
      <c r="T231" s="20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4" t="s">
        <v>168</v>
      </c>
      <c r="AU231" s="194" t="s">
        <v>85</v>
      </c>
      <c r="AV231" s="14" t="s">
        <v>85</v>
      </c>
      <c r="AW231" s="14" t="s">
        <v>31</v>
      </c>
      <c r="AX231" s="14" t="s">
        <v>83</v>
      </c>
      <c r="AY231" s="194" t="s">
        <v>141</v>
      </c>
    </row>
    <row r="232" s="2" customFormat="1" ht="24.15" customHeight="1">
      <c r="A232" s="38"/>
      <c r="B232" s="171"/>
      <c r="C232" s="172" t="s">
        <v>445</v>
      </c>
      <c r="D232" s="172" t="s">
        <v>144</v>
      </c>
      <c r="E232" s="173" t="s">
        <v>446</v>
      </c>
      <c r="F232" s="174" t="s">
        <v>447</v>
      </c>
      <c r="G232" s="175" t="s">
        <v>239</v>
      </c>
      <c r="H232" s="176">
        <v>4.8040000000000003</v>
      </c>
      <c r="I232" s="177"/>
      <c r="J232" s="178">
        <f>ROUND(I232*H232,2)</f>
        <v>0</v>
      </c>
      <c r="K232" s="174" t="s">
        <v>223</v>
      </c>
      <c r="L232" s="39"/>
      <c r="M232" s="179" t="s">
        <v>1</v>
      </c>
      <c r="N232" s="180" t="s">
        <v>40</v>
      </c>
      <c r="O232" s="77"/>
      <c r="P232" s="181">
        <f>O232*H232</f>
        <v>0</v>
      </c>
      <c r="Q232" s="181">
        <v>2.2563399999999998</v>
      </c>
      <c r="R232" s="181">
        <f>Q232*H232</f>
        <v>10.839457359999999</v>
      </c>
      <c r="S232" s="181">
        <v>0</v>
      </c>
      <c r="T232" s="18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83" t="s">
        <v>159</v>
      </c>
      <c r="AT232" s="183" t="s">
        <v>144</v>
      </c>
      <c r="AU232" s="183" t="s">
        <v>85</v>
      </c>
      <c r="AY232" s="19" t="s">
        <v>141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9" t="s">
        <v>83</v>
      </c>
      <c r="BK232" s="184">
        <f>ROUND(I232*H232,2)</f>
        <v>0</v>
      </c>
      <c r="BL232" s="19" t="s">
        <v>159</v>
      </c>
      <c r="BM232" s="183" t="s">
        <v>448</v>
      </c>
    </row>
    <row r="233" s="14" customFormat="1">
      <c r="A233" s="14"/>
      <c r="B233" s="193"/>
      <c r="C233" s="14"/>
      <c r="D233" s="186" t="s">
        <v>168</v>
      </c>
      <c r="E233" s="194" t="s">
        <v>1</v>
      </c>
      <c r="F233" s="195" t="s">
        <v>449</v>
      </c>
      <c r="G233" s="14"/>
      <c r="H233" s="196">
        <v>1.6539999999999999</v>
      </c>
      <c r="I233" s="197"/>
      <c r="J233" s="14"/>
      <c r="K233" s="14"/>
      <c r="L233" s="193"/>
      <c r="M233" s="198"/>
      <c r="N233" s="199"/>
      <c r="O233" s="199"/>
      <c r="P233" s="199"/>
      <c r="Q233" s="199"/>
      <c r="R233" s="199"/>
      <c r="S233" s="199"/>
      <c r="T233" s="20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4" t="s">
        <v>168</v>
      </c>
      <c r="AU233" s="194" t="s">
        <v>85</v>
      </c>
      <c r="AV233" s="14" t="s">
        <v>85</v>
      </c>
      <c r="AW233" s="14" t="s">
        <v>31</v>
      </c>
      <c r="AX233" s="14" t="s">
        <v>75</v>
      </c>
      <c r="AY233" s="194" t="s">
        <v>141</v>
      </c>
    </row>
    <row r="234" s="14" customFormat="1">
      <c r="A234" s="14"/>
      <c r="B234" s="193"/>
      <c r="C234" s="14"/>
      <c r="D234" s="186" t="s">
        <v>168</v>
      </c>
      <c r="E234" s="194" t="s">
        <v>1</v>
      </c>
      <c r="F234" s="195" t="s">
        <v>450</v>
      </c>
      <c r="G234" s="14"/>
      <c r="H234" s="196">
        <v>3.1499999999999999</v>
      </c>
      <c r="I234" s="197"/>
      <c r="J234" s="14"/>
      <c r="K234" s="14"/>
      <c r="L234" s="193"/>
      <c r="M234" s="198"/>
      <c r="N234" s="199"/>
      <c r="O234" s="199"/>
      <c r="P234" s="199"/>
      <c r="Q234" s="199"/>
      <c r="R234" s="199"/>
      <c r="S234" s="199"/>
      <c r="T234" s="20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4" t="s">
        <v>168</v>
      </c>
      <c r="AU234" s="194" t="s">
        <v>85</v>
      </c>
      <c r="AV234" s="14" t="s">
        <v>85</v>
      </c>
      <c r="AW234" s="14" t="s">
        <v>31</v>
      </c>
      <c r="AX234" s="14" t="s">
        <v>75</v>
      </c>
      <c r="AY234" s="194" t="s">
        <v>141</v>
      </c>
    </row>
    <row r="235" s="15" customFormat="1">
      <c r="A235" s="15"/>
      <c r="B235" s="206"/>
      <c r="C235" s="15"/>
      <c r="D235" s="186" t="s">
        <v>168</v>
      </c>
      <c r="E235" s="207" t="s">
        <v>1</v>
      </c>
      <c r="F235" s="208" t="s">
        <v>236</v>
      </c>
      <c r="G235" s="15"/>
      <c r="H235" s="209">
        <v>4.8040000000000003</v>
      </c>
      <c r="I235" s="210"/>
      <c r="J235" s="15"/>
      <c r="K235" s="15"/>
      <c r="L235" s="206"/>
      <c r="M235" s="211"/>
      <c r="N235" s="212"/>
      <c r="O235" s="212"/>
      <c r="P235" s="212"/>
      <c r="Q235" s="212"/>
      <c r="R235" s="212"/>
      <c r="S235" s="212"/>
      <c r="T235" s="21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07" t="s">
        <v>168</v>
      </c>
      <c r="AU235" s="207" t="s">
        <v>85</v>
      </c>
      <c r="AV235" s="15" t="s">
        <v>159</v>
      </c>
      <c r="AW235" s="15" t="s">
        <v>31</v>
      </c>
      <c r="AX235" s="15" t="s">
        <v>83</v>
      </c>
      <c r="AY235" s="207" t="s">
        <v>141</v>
      </c>
    </row>
    <row r="236" s="12" customFormat="1" ht="22.8" customHeight="1">
      <c r="A236" s="12"/>
      <c r="B236" s="158"/>
      <c r="C236" s="12"/>
      <c r="D236" s="159" t="s">
        <v>74</v>
      </c>
      <c r="E236" s="169" t="s">
        <v>451</v>
      </c>
      <c r="F236" s="169" t="s">
        <v>452</v>
      </c>
      <c r="G236" s="12"/>
      <c r="H236" s="12"/>
      <c r="I236" s="161"/>
      <c r="J236" s="170">
        <f>BK236</f>
        <v>0</v>
      </c>
      <c r="K236" s="12"/>
      <c r="L236" s="158"/>
      <c r="M236" s="163"/>
      <c r="N236" s="164"/>
      <c r="O236" s="164"/>
      <c r="P236" s="165">
        <f>SUM(P237:P244)</f>
        <v>0</v>
      </c>
      <c r="Q236" s="164"/>
      <c r="R236" s="165">
        <f>SUM(R237:R244)</f>
        <v>0</v>
      </c>
      <c r="S236" s="164"/>
      <c r="T236" s="166">
        <f>SUM(T237:T244)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59" t="s">
        <v>83</v>
      </c>
      <c r="AT236" s="167" t="s">
        <v>74</v>
      </c>
      <c r="AU236" s="167" t="s">
        <v>83</v>
      </c>
      <c r="AY236" s="159" t="s">
        <v>141</v>
      </c>
      <c r="BK236" s="168">
        <f>SUM(BK237:BK244)</f>
        <v>0</v>
      </c>
    </row>
    <row r="237" s="2" customFormat="1" ht="24.15" customHeight="1">
      <c r="A237" s="38"/>
      <c r="B237" s="171"/>
      <c r="C237" s="172" t="s">
        <v>453</v>
      </c>
      <c r="D237" s="172" t="s">
        <v>144</v>
      </c>
      <c r="E237" s="173" t="s">
        <v>454</v>
      </c>
      <c r="F237" s="174" t="s">
        <v>455</v>
      </c>
      <c r="G237" s="175" t="s">
        <v>276</v>
      </c>
      <c r="H237" s="176">
        <v>89.370000000000005</v>
      </c>
      <c r="I237" s="177"/>
      <c r="J237" s="178">
        <f>ROUND(I237*H237,2)</f>
        <v>0</v>
      </c>
      <c r="K237" s="174" t="s">
        <v>223</v>
      </c>
      <c r="L237" s="39"/>
      <c r="M237" s="179" t="s">
        <v>1</v>
      </c>
      <c r="N237" s="180" t="s">
        <v>40</v>
      </c>
      <c r="O237" s="77"/>
      <c r="P237" s="181">
        <f>O237*H237</f>
        <v>0</v>
      </c>
      <c r="Q237" s="181">
        <v>0</v>
      </c>
      <c r="R237" s="181">
        <f>Q237*H237</f>
        <v>0</v>
      </c>
      <c r="S237" s="181">
        <v>0</v>
      </c>
      <c r="T237" s="18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83" t="s">
        <v>159</v>
      </c>
      <c r="AT237" s="183" t="s">
        <v>144</v>
      </c>
      <c r="AU237" s="183" t="s">
        <v>85</v>
      </c>
      <c r="AY237" s="19" t="s">
        <v>141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9" t="s">
        <v>83</v>
      </c>
      <c r="BK237" s="184">
        <f>ROUND(I237*H237,2)</f>
        <v>0</v>
      </c>
      <c r="BL237" s="19" t="s">
        <v>159</v>
      </c>
      <c r="BM237" s="183" t="s">
        <v>456</v>
      </c>
    </row>
    <row r="238" s="14" customFormat="1">
      <c r="A238" s="14"/>
      <c r="B238" s="193"/>
      <c r="C238" s="14"/>
      <c r="D238" s="186" t="s">
        <v>168</v>
      </c>
      <c r="E238" s="194" t="s">
        <v>1</v>
      </c>
      <c r="F238" s="195" t="s">
        <v>457</v>
      </c>
      <c r="G238" s="14"/>
      <c r="H238" s="196">
        <v>16</v>
      </c>
      <c r="I238" s="197"/>
      <c r="J238" s="14"/>
      <c r="K238" s="14"/>
      <c r="L238" s="193"/>
      <c r="M238" s="198"/>
      <c r="N238" s="199"/>
      <c r="O238" s="199"/>
      <c r="P238" s="199"/>
      <c r="Q238" s="199"/>
      <c r="R238" s="199"/>
      <c r="S238" s="199"/>
      <c r="T238" s="20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4" t="s">
        <v>168</v>
      </c>
      <c r="AU238" s="194" t="s">
        <v>85</v>
      </c>
      <c r="AV238" s="14" t="s">
        <v>85</v>
      </c>
      <c r="AW238" s="14" t="s">
        <v>31</v>
      </c>
      <c r="AX238" s="14" t="s">
        <v>75</v>
      </c>
      <c r="AY238" s="194" t="s">
        <v>141</v>
      </c>
    </row>
    <row r="239" s="14" customFormat="1">
      <c r="A239" s="14"/>
      <c r="B239" s="193"/>
      <c r="C239" s="14"/>
      <c r="D239" s="186" t="s">
        <v>168</v>
      </c>
      <c r="E239" s="194" t="s">
        <v>1</v>
      </c>
      <c r="F239" s="195" t="s">
        <v>458</v>
      </c>
      <c r="G239" s="14"/>
      <c r="H239" s="196">
        <v>73.370000000000005</v>
      </c>
      <c r="I239" s="197"/>
      <c r="J239" s="14"/>
      <c r="K239" s="14"/>
      <c r="L239" s="193"/>
      <c r="M239" s="198"/>
      <c r="N239" s="199"/>
      <c r="O239" s="199"/>
      <c r="P239" s="199"/>
      <c r="Q239" s="199"/>
      <c r="R239" s="199"/>
      <c r="S239" s="199"/>
      <c r="T239" s="20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4" t="s">
        <v>168</v>
      </c>
      <c r="AU239" s="194" t="s">
        <v>85</v>
      </c>
      <c r="AV239" s="14" t="s">
        <v>85</v>
      </c>
      <c r="AW239" s="14" t="s">
        <v>31</v>
      </c>
      <c r="AX239" s="14" t="s">
        <v>75</v>
      </c>
      <c r="AY239" s="194" t="s">
        <v>141</v>
      </c>
    </row>
    <row r="240" s="15" customFormat="1">
      <c r="A240" s="15"/>
      <c r="B240" s="206"/>
      <c r="C240" s="15"/>
      <c r="D240" s="186" t="s">
        <v>168</v>
      </c>
      <c r="E240" s="207" t="s">
        <v>1</v>
      </c>
      <c r="F240" s="208" t="s">
        <v>236</v>
      </c>
      <c r="G240" s="15"/>
      <c r="H240" s="209">
        <v>89.370000000000005</v>
      </c>
      <c r="I240" s="210"/>
      <c r="J240" s="15"/>
      <c r="K240" s="15"/>
      <c r="L240" s="206"/>
      <c r="M240" s="211"/>
      <c r="N240" s="212"/>
      <c r="O240" s="212"/>
      <c r="P240" s="212"/>
      <c r="Q240" s="212"/>
      <c r="R240" s="212"/>
      <c r="S240" s="212"/>
      <c r="T240" s="21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07" t="s">
        <v>168</v>
      </c>
      <c r="AU240" s="207" t="s">
        <v>85</v>
      </c>
      <c r="AV240" s="15" t="s">
        <v>159</v>
      </c>
      <c r="AW240" s="15" t="s">
        <v>31</v>
      </c>
      <c r="AX240" s="15" t="s">
        <v>83</v>
      </c>
      <c r="AY240" s="207" t="s">
        <v>141</v>
      </c>
    </row>
    <row r="241" s="2" customFormat="1" ht="16.5" customHeight="1">
      <c r="A241" s="38"/>
      <c r="B241" s="171"/>
      <c r="C241" s="172" t="s">
        <v>459</v>
      </c>
      <c r="D241" s="172" t="s">
        <v>144</v>
      </c>
      <c r="E241" s="173" t="s">
        <v>460</v>
      </c>
      <c r="F241" s="174" t="s">
        <v>461</v>
      </c>
      <c r="G241" s="175" t="s">
        <v>276</v>
      </c>
      <c r="H241" s="176">
        <v>1161.81</v>
      </c>
      <c r="I241" s="177"/>
      <c r="J241" s="178">
        <f>ROUND(I241*H241,2)</f>
        <v>0</v>
      </c>
      <c r="K241" s="174" t="s">
        <v>223</v>
      </c>
      <c r="L241" s="39"/>
      <c r="M241" s="179" t="s">
        <v>1</v>
      </c>
      <c r="N241" s="180" t="s">
        <v>40</v>
      </c>
      <c r="O241" s="77"/>
      <c r="P241" s="181">
        <f>O241*H241</f>
        <v>0</v>
      </c>
      <c r="Q241" s="181">
        <v>0</v>
      </c>
      <c r="R241" s="181">
        <f>Q241*H241</f>
        <v>0</v>
      </c>
      <c r="S241" s="181">
        <v>0</v>
      </c>
      <c r="T241" s="18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83" t="s">
        <v>159</v>
      </c>
      <c r="AT241" s="183" t="s">
        <v>144</v>
      </c>
      <c r="AU241" s="183" t="s">
        <v>85</v>
      </c>
      <c r="AY241" s="19" t="s">
        <v>141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9" t="s">
        <v>83</v>
      </c>
      <c r="BK241" s="184">
        <f>ROUND(I241*H241,2)</f>
        <v>0</v>
      </c>
      <c r="BL241" s="19" t="s">
        <v>159</v>
      </c>
      <c r="BM241" s="183" t="s">
        <v>462</v>
      </c>
    </row>
    <row r="242" s="14" customFormat="1">
      <c r="A242" s="14"/>
      <c r="B242" s="193"/>
      <c r="C242" s="14"/>
      <c r="D242" s="186" t="s">
        <v>168</v>
      </c>
      <c r="E242" s="194" t="s">
        <v>1</v>
      </c>
      <c r="F242" s="195" t="s">
        <v>463</v>
      </c>
      <c r="G242" s="14"/>
      <c r="H242" s="196">
        <v>1161.81</v>
      </c>
      <c r="I242" s="197"/>
      <c r="J242" s="14"/>
      <c r="K242" s="14"/>
      <c r="L242" s="193"/>
      <c r="M242" s="198"/>
      <c r="N242" s="199"/>
      <c r="O242" s="199"/>
      <c r="P242" s="199"/>
      <c r="Q242" s="199"/>
      <c r="R242" s="199"/>
      <c r="S242" s="199"/>
      <c r="T242" s="20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4" t="s">
        <v>168</v>
      </c>
      <c r="AU242" s="194" t="s">
        <v>85</v>
      </c>
      <c r="AV242" s="14" t="s">
        <v>85</v>
      </c>
      <c r="AW242" s="14" t="s">
        <v>31</v>
      </c>
      <c r="AX242" s="14" t="s">
        <v>83</v>
      </c>
      <c r="AY242" s="194" t="s">
        <v>141</v>
      </c>
    </row>
    <row r="243" s="2" customFormat="1" ht="24.15" customHeight="1">
      <c r="A243" s="38"/>
      <c r="B243" s="171"/>
      <c r="C243" s="172" t="s">
        <v>464</v>
      </c>
      <c r="D243" s="172" t="s">
        <v>144</v>
      </c>
      <c r="E243" s="173" t="s">
        <v>465</v>
      </c>
      <c r="F243" s="174" t="s">
        <v>466</v>
      </c>
      <c r="G243" s="175" t="s">
        <v>276</v>
      </c>
      <c r="H243" s="176">
        <v>89.370000000000005</v>
      </c>
      <c r="I243" s="177"/>
      <c r="J243" s="178">
        <f>ROUND(I243*H243,2)</f>
        <v>0</v>
      </c>
      <c r="K243" s="174" t="s">
        <v>223</v>
      </c>
      <c r="L243" s="39"/>
      <c r="M243" s="179" t="s">
        <v>1</v>
      </c>
      <c r="N243" s="180" t="s">
        <v>40</v>
      </c>
      <c r="O243" s="77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83" t="s">
        <v>159</v>
      </c>
      <c r="AT243" s="183" t="s">
        <v>144</v>
      </c>
      <c r="AU243" s="183" t="s">
        <v>85</v>
      </c>
      <c r="AY243" s="19" t="s">
        <v>141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9" t="s">
        <v>83</v>
      </c>
      <c r="BK243" s="184">
        <f>ROUND(I243*H243,2)</f>
        <v>0</v>
      </c>
      <c r="BL243" s="19" t="s">
        <v>159</v>
      </c>
      <c r="BM243" s="183" t="s">
        <v>467</v>
      </c>
    </row>
    <row r="244" s="2" customFormat="1" ht="44.25" customHeight="1">
      <c r="A244" s="38"/>
      <c r="B244" s="171"/>
      <c r="C244" s="172" t="s">
        <v>468</v>
      </c>
      <c r="D244" s="172" t="s">
        <v>144</v>
      </c>
      <c r="E244" s="173" t="s">
        <v>469</v>
      </c>
      <c r="F244" s="174" t="s">
        <v>470</v>
      </c>
      <c r="G244" s="175" t="s">
        <v>276</v>
      </c>
      <c r="H244" s="176">
        <v>89.370000000000005</v>
      </c>
      <c r="I244" s="177"/>
      <c r="J244" s="178">
        <f>ROUND(I244*H244,2)</f>
        <v>0</v>
      </c>
      <c r="K244" s="174" t="s">
        <v>223</v>
      </c>
      <c r="L244" s="39"/>
      <c r="M244" s="179" t="s">
        <v>1</v>
      </c>
      <c r="N244" s="180" t="s">
        <v>40</v>
      </c>
      <c r="O244" s="77"/>
      <c r="P244" s="181">
        <f>O244*H244</f>
        <v>0</v>
      </c>
      <c r="Q244" s="181">
        <v>0</v>
      </c>
      <c r="R244" s="181">
        <f>Q244*H244</f>
        <v>0</v>
      </c>
      <c r="S244" s="181">
        <v>0</v>
      </c>
      <c r="T244" s="18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83" t="s">
        <v>159</v>
      </c>
      <c r="AT244" s="183" t="s">
        <v>144</v>
      </c>
      <c r="AU244" s="183" t="s">
        <v>85</v>
      </c>
      <c r="AY244" s="19" t="s">
        <v>141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9" t="s">
        <v>83</v>
      </c>
      <c r="BK244" s="184">
        <f>ROUND(I244*H244,2)</f>
        <v>0</v>
      </c>
      <c r="BL244" s="19" t="s">
        <v>159</v>
      </c>
      <c r="BM244" s="183" t="s">
        <v>471</v>
      </c>
    </row>
    <row r="245" s="12" customFormat="1" ht="22.8" customHeight="1">
      <c r="A245" s="12"/>
      <c r="B245" s="158"/>
      <c r="C245" s="12"/>
      <c r="D245" s="159" t="s">
        <v>74</v>
      </c>
      <c r="E245" s="169" t="s">
        <v>472</v>
      </c>
      <c r="F245" s="169" t="s">
        <v>473</v>
      </c>
      <c r="G245" s="12"/>
      <c r="H245" s="12"/>
      <c r="I245" s="161"/>
      <c r="J245" s="170">
        <f>BK245</f>
        <v>0</v>
      </c>
      <c r="K245" s="12"/>
      <c r="L245" s="158"/>
      <c r="M245" s="163"/>
      <c r="N245" s="164"/>
      <c r="O245" s="164"/>
      <c r="P245" s="165">
        <f>P246</f>
        <v>0</v>
      </c>
      <c r="Q245" s="164"/>
      <c r="R245" s="165">
        <f>R246</f>
        <v>0</v>
      </c>
      <c r="S245" s="164"/>
      <c r="T245" s="166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59" t="s">
        <v>83</v>
      </c>
      <c r="AT245" s="167" t="s">
        <v>74</v>
      </c>
      <c r="AU245" s="167" t="s">
        <v>83</v>
      </c>
      <c r="AY245" s="159" t="s">
        <v>141</v>
      </c>
      <c r="BK245" s="168">
        <f>BK246</f>
        <v>0</v>
      </c>
    </row>
    <row r="246" s="2" customFormat="1" ht="24.15" customHeight="1">
      <c r="A246" s="38"/>
      <c r="B246" s="171"/>
      <c r="C246" s="172" t="s">
        <v>474</v>
      </c>
      <c r="D246" s="172" t="s">
        <v>144</v>
      </c>
      <c r="E246" s="173" t="s">
        <v>475</v>
      </c>
      <c r="F246" s="174" t="s">
        <v>476</v>
      </c>
      <c r="G246" s="175" t="s">
        <v>276</v>
      </c>
      <c r="H246" s="176">
        <v>531.32600000000002</v>
      </c>
      <c r="I246" s="177"/>
      <c r="J246" s="178">
        <f>ROUND(I246*H246,2)</f>
        <v>0</v>
      </c>
      <c r="K246" s="174" t="s">
        <v>223</v>
      </c>
      <c r="L246" s="39"/>
      <c r="M246" s="201" t="s">
        <v>1</v>
      </c>
      <c r="N246" s="202" t="s">
        <v>40</v>
      </c>
      <c r="O246" s="203"/>
      <c r="P246" s="204">
        <f>O246*H246</f>
        <v>0</v>
      </c>
      <c r="Q246" s="204">
        <v>0</v>
      </c>
      <c r="R246" s="204">
        <f>Q246*H246</f>
        <v>0</v>
      </c>
      <c r="S246" s="204">
        <v>0</v>
      </c>
      <c r="T246" s="20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83" t="s">
        <v>159</v>
      </c>
      <c r="AT246" s="183" t="s">
        <v>144</v>
      </c>
      <c r="AU246" s="183" t="s">
        <v>85</v>
      </c>
      <c r="AY246" s="19" t="s">
        <v>141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19" t="s">
        <v>83</v>
      </c>
      <c r="BK246" s="184">
        <f>ROUND(I246*H246,2)</f>
        <v>0</v>
      </c>
      <c r="BL246" s="19" t="s">
        <v>159</v>
      </c>
      <c r="BM246" s="183" t="s">
        <v>477</v>
      </c>
    </row>
    <row r="247" s="2" customFormat="1" ht="6.96" customHeight="1">
      <c r="A247" s="38"/>
      <c r="B247" s="60"/>
      <c r="C247" s="61"/>
      <c r="D247" s="61"/>
      <c r="E247" s="61"/>
      <c r="F247" s="61"/>
      <c r="G247" s="61"/>
      <c r="H247" s="61"/>
      <c r="I247" s="61"/>
      <c r="J247" s="61"/>
      <c r="K247" s="61"/>
      <c r="L247" s="39"/>
      <c r="M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</row>
  </sheetData>
  <autoFilter ref="C122:K24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110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MĚSTSKÝ PARK PŘELOUČ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111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478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6. 11. 2023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113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114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33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ROUND(J125,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2" t="s">
        <v>40</v>
      </c>
      <c r="F33" s="127">
        <f>ROUND((SUM(BE125:BE221)),  2)</f>
        <v>0</v>
      </c>
      <c r="G33" s="38"/>
      <c r="H33" s="38"/>
      <c r="I33" s="128">
        <v>0.20999999999999999</v>
      </c>
      <c r="J33" s="127">
        <f>ROUND(((SUM(BE125:BE221))*I33),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7">
        <f>ROUND((SUM(BF125:BF221)),  2)</f>
        <v>0</v>
      </c>
      <c r="G34" s="38"/>
      <c r="H34" s="38"/>
      <c r="I34" s="128">
        <v>0.14999999999999999</v>
      </c>
      <c r="J34" s="127">
        <f>ROUND(((SUM(BF125:BF221))*I34),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7">
        <f>ROUND((SUM(BG125:BG221)),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7">
        <f>ROUND((SUM(BH125:BH221)),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7">
        <f>ROUND((SUM(BI125:BI221)),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MĚSTSKÝ PARK PŘELOUČ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111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101.2 - VĚTEV 2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Přelouč</v>
      </c>
      <c r="G89" s="38"/>
      <c r="H89" s="38"/>
      <c r="I89" s="32" t="s">
        <v>22</v>
      </c>
      <c r="J89" s="69" t="str">
        <f>IF(J12="","",J12)</f>
        <v>6. 11. 2023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Město Přelouč</v>
      </c>
      <c r="G91" s="38"/>
      <c r="H91" s="38"/>
      <c r="I91" s="32" t="s">
        <v>30</v>
      </c>
      <c r="J91" s="36" t="str">
        <f>E21</f>
        <v>VDI Projekt s.r.o.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>Sýkorová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116</v>
      </c>
      <c r="D94" s="129"/>
      <c r="E94" s="129"/>
      <c r="F94" s="129"/>
      <c r="G94" s="129"/>
      <c r="H94" s="129"/>
      <c r="I94" s="129"/>
      <c r="J94" s="138" t="s">
        <v>117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118</v>
      </c>
      <c r="D96" s="38"/>
      <c r="E96" s="38"/>
      <c r="F96" s="38"/>
      <c r="G96" s="38"/>
      <c r="H96" s="38"/>
      <c r="I96" s="38"/>
      <c r="J96" s="96">
        <f>J125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119</v>
      </c>
    </row>
    <row r="97" s="9" customFormat="1" ht="24.96" customHeight="1">
      <c r="A97" s="9"/>
      <c r="B97" s="140"/>
      <c r="C97" s="9"/>
      <c r="D97" s="141" t="s">
        <v>210</v>
      </c>
      <c r="E97" s="142"/>
      <c r="F97" s="142"/>
      <c r="G97" s="142"/>
      <c r="H97" s="142"/>
      <c r="I97" s="142"/>
      <c r="J97" s="143">
        <f>J126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211</v>
      </c>
      <c r="E98" s="146"/>
      <c r="F98" s="146"/>
      <c r="G98" s="146"/>
      <c r="H98" s="146"/>
      <c r="I98" s="146"/>
      <c r="J98" s="147">
        <f>J127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212</v>
      </c>
      <c r="E99" s="146"/>
      <c r="F99" s="146"/>
      <c r="G99" s="146"/>
      <c r="H99" s="146"/>
      <c r="I99" s="146"/>
      <c r="J99" s="147">
        <f>J174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213</v>
      </c>
      <c r="E100" s="146"/>
      <c r="F100" s="146"/>
      <c r="G100" s="146"/>
      <c r="H100" s="146"/>
      <c r="I100" s="146"/>
      <c r="J100" s="147">
        <f>J186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214</v>
      </c>
      <c r="E101" s="146"/>
      <c r="F101" s="146"/>
      <c r="G101" s="146"/>
      <c r="H101" s="146"/>
      <c r="I101" s="146"/>
      <c r="J101" s="147">
        <f>J191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215</v>
      </c>
      <c r="E102" s="146"/>
      <c r="F102" s="146"/>
      <c r="G102" s="146"/>
      <c r="H102" s="146"/>
      <c r="I102" s="146"/>
      <c r="J102" s="147">
        <f>J204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216</v>
      </c>
      <c r="E103" s="146"/>
      <c r="F103" s="146"/>
      <c r="G103" s="146"/>
      <c r="H103" s="146"/>
      <c r="I103" s="146"/>
      <c r="J103" s="147">
        <f>J218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0"/>
      <c r="C104" s="9"/>
      <c r="D104" s="141" t="s">
        <v>479</v>
      </c>
      <c r="E104" s="142"/>
      <c r="F104" s="142"/>
      <c r="G104" s="142"/>
      <c r="H104" s="142"/>
      <c r="I104" s="142"/>
      <c r="J104" s="143">
        <f>J220</f>
        <v>0</v>
      </c>
      <c r="K104" s="9"/>
      <c r="L104" s="14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4"/>
      <c r="C105" s="10"/>
      <c r="D105" s="145" t="s">
        <v>480</v>
      </c>
      <c r="E105" s="146"/>
      <c r="F105" s="146"/>
      <c r="G105" s="146"/>
      <c r="H105" s="146"/>
      <c r="I105" s="146"/>
      <c r="J105" s="147">
        <f>J221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38"/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125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121" t="str">
        <f>E7</f>
        <v>MĚSTSKÝ PARK PŘELOUČ</v>
      </c>
      <c r="F115" s="32"/>
      <c r="G115" s="32"/>
      <c r="H115" s="32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111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67" t="str">
        <f>E9</f>
        <v>SO 101.2 - VĚTEV 2</v>
      </c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38"/>
      <c r="E119" s="38"/>
      <c r="F119" s="27" t="str">
        <f>F12</f>
        <v>Přelouč</v>
      </c>
      <c r="G119" s="38"/>
      <c r="H119" s="38"/>
      <c r="I119" s="32" t="s">
        <v>22</v>
      </c>
      <c r="J119" s="69" t="str">
        <f>IF(J12="","",J12)</f>
        <v>6. 11. 2023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38"/>
      <c r="E121" s="38"/>
      <c r="F121" s="27" t="str">
        <f>E15</f>
        <v>Město Přelouč</v>
      </c>
      <c r="G121" s="38"/>
      <c r="H121" s="38"/>
      <c r="I121" s="32" t="s">
        <v>30</v>
      </c>
      <c r="J121" s="36" t="str">
        <f>E21</f>
        <v>VDI Projekt s.r.o.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38"/>
      <c r="E122" s="38"/>
      <c r="F122" s="27" t="str">
        <f>IF(E18="","",E18)</f>
        <v>Vyplň údaj</v>
      </c>
      <c r="G122" s="38"/>
      <c r="H122" s="38"/>
      <c r="I122" s="32" t="s">
        <v>32</v>
      </c>
      <c r="J122" s="36" t="str">
        <f>E24</f>
        <v>Sýkorová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48"/>
      <c r="B124" s="149"/>
      <c r="C124" s="150" t="s">
        <v>126</v>
      </c>
      <c r="D124" s="151" t="s">
        <v>60</v>
      </c>
      <c r="E124" s="151" t="s">
        <v>56</v>
      </c>
      <c r="F124" s="151" t="s">
        <v>57</v>
      </c>
      <c r="G124" s="151" t="s">
        <v>127</v>
      </c>
      <c r="H124" s="151" t="s">
        <v>128</v>
      </c>
      <c r="I124" s="151" t="s">
        <v>129</v>
      </c>
      <c r="J124" s="151" t="s">
        <v>117</v>
      </c>
      <c r="K124" s="152" t="s">
        <v>130</v>
      </c>
      <c r="L124" s="153"/>
      <c r="M124" s="86" t="s">
        <v>1</v>
      </c>
      <c r="N124" s="87" t="s">
        <v>39</v>
      </c>
      <c r="O124" s="87" t="s">
        <v>131</v>
      </c>
      <c r="P124" s="87" t="s">
        <v>132</v>
      </c>
      <c r="Q124" s="87" t="s">
        <v>133</v>
      </c>
      <c r="R124" s="87" t="s">
        <v>134</v>
      </c>
      <c r="S124" s="87" t="s">
        <v>135</v>
      </c>
      <c r="T124" s="88" t="s">
        <v>136</v>
      </c>
      <c r="U124" s="148"/>
      <c r="V124" s="148"/>
      <c r="W124" s="148"/>
      <c r="X124" s="148"/>
      <c r="Y124" s="148"/>
      <c r="Z124" s="148"/>
      <c r="AA124" s="148"/>
      <c r="AB124" s="148"/>
      <c r="AC124" s="148"/>
      <c r="AD124" s="148"/>
      <c r="AE124" s="148"/>
    </row>
    <row r="125" s="2" customFormat="1" ht="22.8" customHeight="1">
      <c r="A125" s="38"/>
      <c r="B125" s="39"/>
      <c r="C125" s="93" t="s">
        <v>137</v>
      </c>
      <c r="D125" s="38"/>
      <c r="E125" s="38"/>
      <c r="F125" s="38"/>
      <c r="G125" s="38"/>
      <c r="H125" s="38"/>
      <c r="I125" s="38"/>
      <c r="J125" s="154">
        <f>BK125</f>
        <v>0</v>
      </c>
      <c r="K125" s="38"/>
      <c r="L125" s="39"/>
      <c r="M125" s="89"/>
      <c r="N125" s="73"/>
      <c r="O125" s="90"/>
      <c r="P125" s="155">
        <f>P126+P220</f>
        <v>0</v>
      </c>
      <c r="Q125" s="90"/>
      <c r="R125" s="155">
        <f>R126+R220</f>
        <v>511.83592420000002</v>
      </c>
      <c r="S125" s="90"/>
      <c r="T125" s="156">
        <f>T126+T220</f>
        <v>52.579999999999998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9" t="s">
        <v>74</v>
      </c>
      <c r="AU125" s="19" t="s">
        <v>119</v>
      </c>
      <c r="BK125" s="157">
        <f>BK126+BK220</f>
        <v>0</v>
      </c>
    </row>
    <row r="126" s="12" customFormat="1" ht="25.92" customHeight="1">
      <c r="A126" s="12"/>
      <c r="B126" s="158"/>
      <c r="C126" s="12"/>
      <c r="D126" s="159" t="s">
        <v>74</v>
      </c>
      <c r="E126" s="160" t="s">
        <v>217</v>
      </c>
      <c r="F126" s="160" t="s">
        <v>218</v>
      </c>
      <c r="G126" s="12"/>
      <c r="H126" s="12"/>
      <c r="I126" s="161"/>
      <c r="J126" s="162">
        <f>BK126</f>
        <v>0</v>
      </c>
      <c r="K126" s="12"/>
      <c r="L126" s="158"/>
      <c r="M126" s="163"/>
      <c r="N126" s="164"/>
      <c r="O126" s="164"/>
      <c r="P126" s="165">
        <f>P127+P174+P186+P191+P204+P218</f>
        <v>0</v>
      </c>
      <c r="Q126" s="164"/>
      <c r="R126" s="165">
        <f>R127+R174+R186+R191+R204+R218</f>
        <v>511.83592420000002</v>
      </c>
      <c r="S126" s="164"/>
      <c r="T126" s="166">
        <f>T127+T174+T186+T191+T204+T218</f>
        <v>52.579999999999998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9" t="s">
        <v>83</v>
      </c>
      <c r="AT126" s="167" t="s">
        <v>74</v>
      </c>
      <c r="AU126" s="167" t="s">
        <v>75</v>
      </c>
      <c r="AY126" s="159" t="s">
        <v>141</v>
      </c>
      <c r="BK126" s="168">
        <f>BK127+BK174+BK186+BK191+BK204+BK218</f>
        <v>0</v>
      </c>
    </row>
    <row r="127" s="12" customFormat="1" ht="22.8" customHeight="1">
      <c r="A127" s="12"/>
      <c r="B127" s="158"/>
      <c r="C127" s="12"/>
      <c r="D127" s="159" t="s">
        <v>74</v>
      </c>
      <c r="E127" s="169" t="s">
        <v>83</v>
      </c>
      <c r="F127" s="169" t="s">
        <v>219</v>
      </c>
      <c r="G127" s="12"/>
      <c r="H127" s="12"/>
      <c r="I127" s="161"/>
      <c r="J127" s="170">
        <f>BK127</f>
        <v>0</v>
      </c>
      <c r="K127" s="12"/>
      <c r="L127" s="158"/>
      <c r="M127" s="163"/>
      <c r="N127" s="164"/>
      <c r="O127" s="164"/>
      <c r="P127" s="165">
        <f>SUM(P128:P173)</f>
        <v>0</v>
      </c>
      <c r="Q127" s="164"/>
      <c r="R127" s="165">
        <f>SUM(R128:R173)</f>
        <v>324.28915900000004</v>
      </c>
      <c r="S127" s="164"/>
      <c r="T127" s="166">
        <f>SUM(T128:T173)</f>
        <v>50.169999999999995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9" t="s">
        <v>83</v>
      </c>
      <c r="AT127" s="167" t="s">
        <v>74</v>
      </c>
      <c r="AU127" s="167" t="s">
        <v>83</v>
      </c>
      <c r="AY127" s="159" t="s">
        <v>141</v>
      </c>
      <c r="BK127" s="168">
        <f>SUM(BK128:BK173)</f>
        <v>0</v>
      </c>
    </row>
    <row r="128" s="2" customFormat="1" ht="24.15" customHeight="1">
      <c r="A128" s="38"/>
      <c r="B128" s="171"/>
      <c r="C128" s="172" t="s">
        <v>83</v>
      </c>
      <c r="D128" s="172" t="s">
        <v>144</v>
      </c>
      <c r="E128" s="173" t="s">
        <v>220</v>
      </c>
      <c r="F128" s="174" t="s">
        <v>221</v>
      </c>
      <c r="G128" s="175" t="s">
        <v>222</v>
      </c>
      <c r="H128" s="176">
        <v>197.55000000000001</v>
      </c>
      <c r="I128" s="177"/>
      <c r="J128" s="178">
        <f>ROUND(I128*H128,2)</f>
        <v>0</v>
      </c>
      <c r="K128" s="174" t="s">
        <v>223</v>
      </c>
      <c r="L128" s="39"/>
      <c r="M128" s="179" t="s">
        <v>1</v>
      </c>
      <c r="N128" s="180" t="s">
        <v>40</v>
      </c>
      <c r="O128" s="77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3" t="s">
        <v>159</v>
      </c>
      <c r="AT128" s="183" t="s">
        <v>144</v>
      </c>
      <c r="AU128" s="183" t="s">
        <v>85</v>
      </c>
      <c r="AY128" s="19" t="s">
        <v>141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9" t="s">
        <v>83</v>
      </c>
      <c r="BK128" s="184">
        <f>ROUND(I128*H128,2)</f>
        <v>0</v>
      </c>
      <c r="BL128" s="19" t="s">
        <v>159</v>
      </c>
      <c r="BM128" s="183" t="s">
        <v>481</v>
      </c>
    </row>
    <row r="129" s="13" customFormat="1">
      <c r="A129" s="13"/>
      <c r="B129" s="185"/>
      <c r="C129" s="13"/>
      <c r="D129" s="186" t="s">
        <v>168</v>
      </c>
      <c r="E129" s="187" t="s">
        <v>1</v>
      </c>
      <c r="F129" s="188" t="s">
        <v>225</v>
      </c>
      <c r="G129" s="13"/>
      <c r="H129" s="187" t="s">
        <v>1</v>
      </c>
      <c r="I129" s="189"/>
      <c r="J129" s="13"/>
      <c r="K129" s="13"/>
      <c r="L129" s="185"/>
      <c r="M129" s="190"/>
      <c r="N129" s="191"/>
      <c r="O129" s="191"/>
      <c r="P129" s="191"/>
      <c r="Q129" s="191"/>
      <c r="R129" s="191"/>
      <c r="S129" s="191"/>
      <c r="T129" s="19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7" t="s">
        <v>168</v>
      </c>
      <c r="AU129" s="187" t="s">
        <v>85</v>
      </c>
      <c r="AV129" s="13" t="s">
        <v>83</v>
      </c>
      <c r="AW129" s="13" t="s">
        <v>31</v>
      </c>
      <c r="AX129" s="13" t="s">
        <v>75</v>
      </c>
      <c r="AY129" s="187" t="s">
        <v>141</v>
      </c>
    </row>
    <row r="130" s="14" customFormat="1">
      <c r="A130" s="14"/>
      <c r="B130" s="193"/>
      <c r="C130" s="14"/>
      <c r="D130" s="186" t="s">
        <v>168</v>
      </c>
      <c r="E130" s="194" t="s">
        <v>1</v>
      </c>
      <c r="F130" s="195" t="s">
        <v>482</v>
      </c>
      <c r="G130" s="14"/>
      <c r="H130" s="196">
        <v>48.75</v>
      </c>
      <c r="I130" s="197"/>
      <c r="J130" s="14"/>
      <c r="K130" s="14"/>
      <c r="L130" s="193"/>
      <c r="M130" s="198"/>
      <c r="N130" s="199"/>
      <c r="O130" s="199"/>
      <c r="P130" s="199"/>
      <c r="Q130" s="199"/>
      <c r="R130" s="199"/>
      <c r="S130" s="199"/>
      <c r="T130" s="20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4" t="s">
        <v>168</v>
      </c>
      <c r="AU130" s="194" t="s">
        <v>85</v>
      </c>
      <c r="AV130" s="14" t="s">
        <v>85</v>
      </c>
      <c r="AW130" s="14" t="s">
        <v>31</v>
      </c>
      <c r="AX130" s="14" t="s">
        <v>75</v>
      </c>
      <c r="AY130" s="194" t="s">
        <v>141</v>
      </c>
    </row>
    <row r="131" s="14" customFormat="1">
      <c r="A131" s="14"/>
      <c r="B131" s="193"/>
      <c r="C131" s="14"/>
      <c r="D131" s="186" t="s">
        <v>168</v>
      </c>
      <c r="E131" s="194" t="s">
        <v>1</v>
      </c>
      <c r="F131" s="195" t="s">
        <v>483</v>
      </c>
      <c r="G131" s="14"/>
      <c r="H131" s="196">
        <v>148.80000000000001</v>
      </c>
      <c r="I131" s="197"/>
      <c r="J131" s="14"/>
      <c r="K131" s="14"/>
      <c r="L131" s="193"/>
      <c r="M131" s="198"/>
      <c r="N131" s="199"/>
      <c r="O131" s="199"/>
      <c r="P131" s="199"/>
      <c r="Q131" s="199"/>
      <c r="R131" s="199"/>
      <c r="S131" s="199"/>
      <c r="T131" s="20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4" t="s">
        <v>168</v>
      </c>
      <c r="AU131" s="194" t="s">
        <v>85</v>
      </c>
      <c r="AV131" s="14" t="s">
        <v>85</v>
      </c>
      <c r="AW131" s="14" t="s">
        <v>31</v>
      </c>
      <c r="AX131" s="14" t="s">
        <v>75</v>
      </c>
      <c r="AY131" s="194" t="s">
        <v>141</v>
      </c>
    </row>
    <row r="132" s="15" customFormat="1">
      <c r="A132" s="15"/>
      <c r="B132" s="206"/>
      <c r="C132" s="15"/>
      <c r="D132" s="186" t="s">
        <v>168</v>
      </c>
      <c r="E132" s="207" t="s">
        <v>1</v>
      </c>
      <c r="F132" s="208" t="s">
        <v>236</v>
      </c>
      <c r="G132" s="15"/>
      <c r="H132" s="209">
        <v>197.55000000000001</v>
      </c>
      <c r="I132" s="210"/>
      <c r="J132" s="15"/>
      <c r="K132" s="15"/>
      <c r="L132" s="206"/>
      <c r="M132" s="211"/>
      <c r="N132" s="212"/>
      <c r="O132" s="212"/>
      <c r="P132" s="212"/>
      <c r="Q132" s="212"/>
      <c r="R132" s="212"/>
      <c r="S132" s="212"/>
      <c r="T132" s="21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07" t="s">
        <v>168</v>
      </c>
      <c r="AU132" s="207" t="s">
        <v>85</v>
      </c>
      <c r="AV132" s="15" t="s">
        <v>159</v>
      </c>
      <c r="AW132" s="15" t="s">
        <v>31</v>
      </c>
      <c r="AX132" s="15" t="s">
        <v>83</v>
      </c>
      <c r="AY132" s="207" t="s">
        <v>141</v>
      </c>
    </row>
    <row r="133" s="2" customFormat="1" ht="24.15" customHeight="1">
      <c r="A133" s="38"/>
      <c r="B133" s="171"/>
      <c r="C133" s="172" t="s">
        <v>85</v>
      </c>
      <c r="D133" s="172" t="s">
        <v>144</v>
      </c>
      <c r="E133" s="173" t="s">
        <v>231</v>
      </c>
      <c r="F133" s="174" t="s">
        <v>232</v>
      </c>
      <c r="G133" s="175" t="s">
        <v>222</v>
      </c>
      <c r="H133" s="176">
        <v>173</v>
      </c>
      <c r="I133" s="177"/>
      <c r="J133" s="178">
        <f>ROUND(I133*H133,2)</f>
        <v>0</v>
      </c>
      <c r="K133" s="174" t="s">
        <v>223</v>
      </c>
      <c r="L133" s="39"/>
      <c r="M133" s="179" t="s">
        <v>1</v>
      </c>
      <c r="N133" s="180" t="s">
        <v>40</v>
      </c>
      <c r="O133" s="77"/>
      <c r="P133" s="181">
        <f>O133*H133</f>
        <v>0</v>
      </c>
      <c r="Q133" s="181">
        <v>0</v>
      </c>
      <c r="R133" s="181">
        <f>Q133*H133</f>
        <v>0</v>
      </c>
      <c r="S133" s="181">
        <v>0.28999999999999998</v>
      </c>
      <c r="T133" s="182">
        <f>S133*H133</f>
        <v>50.169999999999995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159</v>
      </c>
      <c r="AT133" s="183" t="s">
        <v>144</v>
      </c>
      <c r="AU133" s="183" t="s">
        <v>85</v>
      </c>
      <c r="AY133" s="19" t="s">
        <v>141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9" t="s">
        <v>83</v>
      </c>
      <c r="BK133" s="184">
        <f>ROUND(I133*H133,2)</f>
        <v>0</v>
      </c>
      <c r="BL133" s="19" t="s">
        <v>159</v>
      </c>
      <c r="BM133" s="183" t="s">
        <v>484</v>
      </c>
    </row>
    <row r="134" s="14" customFormat="1">
      <c r="A134" s="14"/>
      <c r="B134" s="193"/>
      <c r="C134" s="14"/>
      <c r="D134" s="186" t="s">
        <v>168</v>
      </c>
      <c r="E134" s="194" t="s">
        <v>1</v>
      </c>
      <c r="F134" s="195" t="s">
        <v>485</v>
      </c>
      <c r="G134" s="14"/>
      <c r="H134" s="196">
        <v>173</v>
      </c>
      <c r="I134" s="197"/>
      <c r="J134" s="14"/>
      <c r="K134" s="14"/>
      <c r="L134" s="193"/>
      <c r="M134" s="198"/>
      <c r="N134" s="199"/>
      <c r="O134" s="199"/>
      <c r="P134" s="199"/>
      <c r="Q134" s="199"/>
      <c r="R134" s="199"/>
      <c r="S134" s="199"/>
      <c r="T134" s="20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4" t="s">
        <v>168</v>
      </c>
      <c r="AU134" s="194" t="s">
        <v>85</v>
      </c>
      <c r="AV134" s="14" t="s">
        <v>85</v>
      </c>
      <c r="AW134" s="14" t="s">
        <v>31</v>
      </c>
      <c r="AX134" s="14" t="s">
        <v>83</v>
      </c>
      <c r="AY134" s="194" t="s">
        <v>141</v>
      </c>
    </row>
    <row r="135" s="2" customFormat="1" ht="33" customHeight="1">
      <c r="A135" s="38"/>
      <c r="B135" s="171"/>
      <c r="C135" s="172" t="s">
        <v>155</v>
      </c>
      <c r="D135" s="172" t="s">
        <v>144</v>
      </c>
      <c r="E135" s="173" t="s">
        <v>237</v>
      </c>
      <c r="F135" s="174" t="s">
        <v>238</v>
      </c>
      <c r="G135" s="175" t="s">
        <v>239</v>
      </c>
      <c r="H135" s="176">
        <v>156.202</v>
      </c>
      <c r="I135" s="177"/>
      <c r="J135" s="178">
        <f>ROUND(I135*H135,2)</f>
        <v>0</v>
      </c>
      <c r="K135" s="174" t="s">
        <v>223</v>
      </c>
      <c r="L135" s="39"/>
      <c r="M135" s="179" t="s">
        <v>1</v>
      </c>
      <c r="N135" s="180" t="s">
        <v>40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159</v>
      </c>
      <c r="AT135" s="183" t="s">
        <v>144</v>
      </c>
      <c r="AU135" s="183" t="s">
        <v>85</v>
      </c>
      <c r="AY135" s="19" t="s">
        <v>141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83</v>
      </c>
      <c r="BK135" s="184">
        <f>ROUND(I135*H135,2)</f>
        <v>0</v>
      </c>
      <c r="BL135" s="19" t="s">
        <v>159</v>
      </c>
      <c r="BM135" s="183" t="s">
        <v>486</v>
      </c>
    </row>
    <row r="136" s="14" customFormat="1">
      <c r="A136" s="14"/>
      <c r="B136" s="193"/>
      <c r="C136" s="14"/>
      <c r="D136" s="186" t="s">
        <v>168</v>
      </c>
      <c r="E136" s="194" t="s">
        <v>1</v>
      </c>
      <c r="F136" s="195" t="s">
        <v>487</v>
      </c>
      <c r="G136" s="14"/>
      <c r="H136" s="196">
        <v>24.699999999999999</v>
      </c>
      <c r="I136" s="197"/>
      <c r="J136" s="14"/>
      <c r="K136" s="14"/>
      <c r="L136" s="193"/>
      <c r="M136" s="198"/>
      <c r="N136" s="199"/>
      <c r="O136" s="199"/>
      <c r="P136" s="199"/>
      <c r="Q136" s="199"/>
      <c r="R136" s="199"/>
      <c r="S136" s="199"/>
      <c r="T136" s="20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4" t="s">
        <v>168</v>
      </c>
      <c r="AU136" s="194" t="s">
        <v>85</v>
      </c>
      <c r="AV136" s="14" t="s">
        <v>85</v>
      </c>
      <c r="AW136" s="14" t="s">
        <v>31</v>
      </c>
      <c r="AX136" s="14" t="s">
        <v>75</v>
      </c>
      <c r="AY136" s="194" t="s">
        <v>141</v>
      </c>
    </row>
    <row r="137" s="13" customFormat="1">
      <c r="A137" s="13"/>
      <c r="B137" s="185"/>
      <c r="C137" s="13"/>
      <c r="D137" s="186" t="s">
        <v>168</v>
      </c>
      <c r="E137" s="187" t="s">
        <v>1</v>
      </c>
      <c r="F137" s="188" t="s">
        <v>488</v>
      </c>
      <c r="G137" s="13"/>
      <c r="H137" s="187" t="s">
        <v>1</v>
      </c>
      <c r="I137" s="189"/>
      <c r="J137" s="13"/>
      <c r="K137" s="13"/>
      <c r="L137" s="185"/>
      <c r="M137" s="190"/>
      <c r="N137" s="191"/>
      <c r="O137" s="191"/>
      <c r="P137" s="191"/>
      <c r="Q137" s="191"/>
      <c r="R137" s="191"/>
      <c r="S137" s="191"/>
      <c r="T137" s="19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7" t="s">
        <v>168</v>
      </c>
      <c r="AU137" s="187" t="s">
        <v>85</v>
      </c>
      <c r="AV137" s="13" t="s">
        <v>83</v>
      </c>
      <c r="AW137" s="13" t="s">
        <v>31</v>
      </c>
      <c r="AX137" s="13" t="s">
        <v>75</v>
      </c>
      <c r="AY137" s="187" t="s">
        <v>141</v>
      </c>
    </row>
    <row r="138" s="14" customFormat="1">
      <c r="A138" s="14"/>
      <c r="B138" s="193"/>
      <c r="C138" s="14"/>
      <c r="D138" s="186" t="s">
        <v>168</v>
      </c>
      <c r="E138" s="194" t="s">
        <v>1</v>
      </c>
      <c r="F138" s="195" t="s">
        <v>489</v>
      </c>
      <c r="G138" s="14"/>
      <c r="H138" s="196">
        <v>131.50200000000001</v>
      </c>
      <c r="I138" s="197"/>
      <c r="J138" s="14"/>
      <c r="K138" s="14"/>
      <c r="L138" s="193"/>
      <c r="M138" s="198"/>
      <c r="N138" s="199"/>
      <c r="O138" s="199"/>
      <c r="P138" s="199"/>
      <c r="Q138" s="199"/>
      <c r="R138" s="199"/>
      <c r="S138" s="199"/>
      <c r="T138" s="20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4" t="s">
        <v>168</v>
      </c>
      <c r="AU138" s="194" t="s">
        <v>85</v>
      </c>
      <c r="AV138" s="14" t="s">
        <v>85</v>
      </c>
      <c r="AW138" s="14" t="s">
        <v>31</v>
      </c>
      <c r="AX138" s="14" t="s">
        <v>75</v>
      </c>
      <c r="AY138" s="194" t="s">
        <v>141</v>
      </c>
    </row>
    <row r="139" s="15" customFormat="1">
      <c r="A139" s="15"/>
      <c r="B139" s="206"/>
      <c r="C139" s="15"/>
      <c r="D139" s="186" t="s">
        <v>168</v>
      </c>
      <c r="E139" s="207" t="s">
        <v>1</v>
      </c>
      <c r="F139" s="208" t="s">
        <v>236</v>
      </c>
      <c r="G139" s="15"/>
      <c r="H139" s="209">
        <v>156.202</v>
      </c>
      <c r="I139" s="210"/>
      <c r="J139" s="15"/>
      <c r="K139" s="15"/>
      <c r="L139" s="206"/>
      <c r="M139" s="211"/>
      <c r="N139" s="212"/>
      <c r="O139" s="212"/>
      <c r="P139" s="212"/>
      <c r="Q139" s="212"/>
      <c r="R139" s="212"/>
      <c r="S139" s="212"/>
      <c r="T139" s="21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07" t="s">
        <v>168</v>
      </c>
      <c r="AU139" s="207" t="s">
        <v>85</v>
      </c>
      <c r="AV139" s="15" t="s">
        <v>159</v>
      </c>
      <c r="AW139" s="15" t="s">
        <v>31</v>
      </c>
      <c r="AX139" s="15" t="s">
        <v>83</v>
      </c>
      <c r="AY139" s="207" t="s">
        <v>141</v>
      </c>
    </row>
    <row r="140" s="2" customFormat="1" ht="24.15" customHeight="1">
      <c r="A140" s="38"/>
      <c r="B140" s="171"/>
      <c r="C140" s="172" t="s">
        <v>159</v>
      </c>
      <c r="D140" s="172" t="s">
        <v>144</v>
      </c>
      <c r="E140" s="173" t="s">
        <v>245</v>
      </c>
      <c r="F140" s="174" t="s">
        <v>246</v>
      </c>
      <c r="G140" s="175" t="s">
        <v>222</v>
      </c>
      <c r="H140" s="176">
        <v>197.55000000000001</v>
      </c>
      <c r="I140" s="177"/>
      <c r="J140" s="178">
        <f>ROUND(I140*H140,2)</f>
        <v>0</v>
      </c>
      <c r="K140" s="174" t="s">
        <v>223</v>
      </c>
      <c r="L140" s="39"/>
      <c r="M140" s="179" t="s">
        <v>1</v>
      </c>
      <c r="N140" s="180" t="s">
        <v>40</v>
      </c>
      <c r="O140" s="77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3" t="s">
        <v>159</v>
      </c>
      <c r="AT140" s="183" t="s">
        <v>144</v>
      </c>
      <c r="AU140" s="183" t="s">
        <v>85</v>
      </c>
      <c r="AY140" s="19" t="s">
        <v>141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9" t="s">
        <v>83</v>
      </c>
      <c r="BK140" s="184">
        <f>ROUND(I140*H140,2)</f>
        <v>0</v>
      </c>
      <c r="BL140" s="19" t="s">
        <v>159</v>
      </c>
      <c r="BM140" s="183" t="s">
        <v>490</v>
      </c>
    </row>
    <row r="141" s="14" customFormat="1">
      <c r="A141" s="14"/>
      <c r="B141" s="193"/>
      <c r="C141" s="14"/>
      <c r="D141" s="186" t="s">
        <v>168</v>
      </c>
      <c r="E141" s="194" t="s">
        <v>1</v>
      </c>
      <c r="F141" s="195" t="s">
        <v>491</v>
      </c>
      <c r="G141" s="14"/>
      <c r="H141" s="196">
        <v>197.55000000000001</v>
      </c>
      <c r="I141" s="197"/>
      <c r="J141" s="14"/>
      <c r="K141" s="14"/>
      <c r="L141" s="193"/>
      <c r="M141" s="198"/>
      <c r="N141" s="199"/>
      <c r="O141" s="199"/>
      <c r="P141" s="199"/>
      <c r="Q141" s="199"/>
      <c r="R141" s="199"/>
      <c r="S141" s="199"/>
      <c r="T141" s="20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4" t="s">
        <v>168</v>
      </c>
      <c r="AU141" s="194" t="s">
        <v>85</v>
      </c>
      <c r="AV141" s="14" t="s">
        <v>85</v>
      </c>
      <c r="AW141" s="14" t="s">
        <v>31</v>
      </c>
      <c r="AX141" s="14" t="s">
        <v>83</v>
      </c>
      <c r="AY141" s="194" t="s">
        <v>141</v>
      </c>
    </row>
    <row r="142" s="2" customFormat="1" ht="24.15" customHeight="1">
      <c r="A142" s="38"/>
      <c r="B142" s="171"/>
      <c r="C142" s="172" t="s">
        <v>140</v>
      </c>
      <c r="D142" s="172" t="s">
        <v>144</v>
      </c>
      <c r="E142" s="173" t="s">
        <v>249</v>
      </c>
      <c r="F142" s="174" t="s">
        <v>250</v>
      </c>
      <c r="G142" s="175" t="s">
        <v>222</v>
      </c>
      <c r="H142" s="176">
        <v>1580.4000000000001</v>
      </c>
      <c r="I142" s="177"/>
      <c r="J142" s="178">
        <f>ROUND(I142*H142,2)</f>
        <v>0</v>
      </c>
      <c r="K142" s="174" t="s">
        <v>223</v>
      </c>
      <c r="L142" s="39"/>
      <c r="M142" s="179" t="s">
        <v>1</v>
      </c>
      <c r="N142" s="180" t="s">
        <v>40</v>
      </c>
      <c r="O142" s="77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3" t="s">
        <v>159</v>
      </c>
      <c r="AT142" s="183" t="s">
        <v>144</v>
      </c>
      <c r="AU142" s="183" t="s">
        <v>85</v>
      </c>
      <c r="AY142" s="19" t="s">
        <v>141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9" t="s">
        <v>83</v>
      </c>
      <c r="BK142" s="184">
        <f>ROUND(I142*H142,2)</f>
        <v>0</v>
      </c>
      <c r="BL142" s="19" t="s">
        <v>159</v>
      </c>
      <c r="BM142" s="183" t="s">
        <v>492</v>
      </c>
    </row>
    <row r="143" s="14" customFormat="1">
      <c r="A143" s="14"/>
      <c r="B143" s="193"/>
      <c r="C143" s="14"/>
      <c r="D143" s="186" t="s">
        <v>168</v>
      </c>
      <c r="E143" s="194" t="s">
        <v>1</v>
      </c>
      <c r="F143" s="195" t="s">
        <v>493</v>
      </c>
      <c r="G143" s="14"/>
      <c r="H143" s="196">
        <v>1580.4000000000001</v>
      </c>
      <c r="I143" s="197"/>
      <c r="J143" s="14"/>
      <c r="K143" s="14"/>
      <c r="L143" s="193"/>
      <c r="M143" s="198"/>
      <c r="N143" s="199"/>
      <c r="O143" s="199"/>
      <c r="P143" s="199"/>
      <c r="Q143" s="199"/>
      <c r="R143" s="199"/>
      <c r="S143" s="199"/>
      <c r="T143" s="20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4" t="s">
        <v>168</v>
      </c>
      <c r="AU143" s="194" t="s">
        <v>85</v>
      </c>
      <c r="AV143" s="14" t="s">
        <v>85</v>
      </c>
      <c r="AW143" s="14" t="s">
        <v>31</v>
      </c>
      <c r="AX143" s="14" t="s">
        <v>83</v>
      </c>
      <c r="AY143" s="194" t="s">
        <v>141</v>
      </c>
    </row>
    <row r="144" s="2" customFormat="1" ht="37.8" customHeight="1">
      <c r="A144" s="38"/>
      <c r="B144" s="171"/>
      <c r="C144" s="172" t="s">
        <v>171</v>
      </c>
      <c r="D144" s="172" t="s">
        <v>144</v>
      </c>
      <c r="E144" s="173" t="s">
        <v>253</v>
      </c>
      <c r="F144" s="174" t="s">
        <v>254</v>
      </c>
      <c r="G144" s="175" t="s">
        <v>239</v>
      </c>
      <c r="H144" s="176">
        <v>148.81</v>
      </c>
      <c r="I144" s="177"/>
      <c r="J144" s="178">
        <f>ROUND(I144*H144,2)</f>
        <v>0</v>
      </c>
      <c r="K144" s="174" t="s">
        <v>223</v>
      </c>
      <c r="L144" s="39"/>
      <c r="M144" s="179" t="s">
        <v>1</v>
      </c>
      <c r="N144" s="180" t="s">
        <v>40</v>
      </c>
      <c r="O144" s="77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3" t="s">
        <v>159</v>
      </c>
      <c r="AT144" s="183" t="s">
        <v>144</v>
      </c>
      <c r="AU144" s="183" t="s">
        <v>85</v>
      </c>
      <c r="AY144" s="19" t="s">
        <v>141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83</v>
      </c>
      <c r="BK144" s="184">
        <f>ROUND(I144*H144,2)</f>
        <v>0</v>
      </c>
      <c r="BL144" s="19" t="s">
        <v>159</v>
      </c>
      <c r="BM144" s="183" t="s">
        <v>494</v>
      </c>
    </row>
    <row r="145" s="14" customFormat="1">
      <c r="A145" s="14"/>
      <c r="B145" s="193"/>
      <c r="C145" s="14"/>
      <c r="D145" s="186" t="s">
        <v>168</v>
      </c>
      <c r="E145" s="194" t="s">
        <v>1</v>
      </c>
      <c r="F145" s="195" t="s">
        <v>495</v>
      </c>
      <c r="G145" s="14"/>
      <c r="H145" s="196">
        <v>148.81</v>
      </c>
      <c r="I145" s="197"/>
      <c r="J145" s="14"/>
      <c r="K145" s="14"/>
      <c r="L145" s="193"/>
      <c r="M145" s="198"/>
      <c r="N145" s="199"/>
      <c r="O145" s="199"/>
      <c r="P145" s="199"/>
      <c r="Q145" s="199"/>
      <c r="R145" s="199"/>
      <c r="S145" s="199"/>
      <c r="T145" s="20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4" t="s">
        <v>168</v>
      </c>
      <c r="AU145" s="194" t="s">
        <v>85</v>
      </c>
      <c r="AV145" s="14" t="s">
        <v>85</v>
      </c>
      <c r="AW145" s="14" t="s">
        <v>31</v>
      </c>
      <c r="AX145" s="14" t="s">
        <v>83</v>
      </c>
      <c r="AY145" s="194" t="s">
        <v>141</v>
      </c>
    </row>
    <row r="146" s="2" customFormat="1" ht="37.8" customHeight="1">
      <c r="A146" s="38"/>
      <c r="B146" s="171"/>
      <c r="C146" s="172" t="s">
        <v>179</v>
      </c>
      <c r="D146" s="172" t="s">
        <v>144</v>
      </c>
      <c r="E146" s="173" t="s">
        <v>258</v>
      </c>
      <c r="F146" s="174" t="s">
        <v>259</v>
      </c>
      <c r="G146" s="175" t="s">
        <v>239</v>
      </c>
      <c r="H146" s="176">
        <v>595.24000000000001</v>
      </c>
      <c r="I146" s="177"/>
      <c r="J146" s="178">
        <f>ROUND(I146*H146,2)</f>
        <v>0</v>
      </c>
      <c r="K146" s="174" t="s">
        <v>223</v>
      </c>
      <c r="L146" s="39"/>
      <c r="M146" s="179" t="s">
        <v>1</v>
      </c>
      <c r="N146" s="180" t="s">
        <v>40</v>
      </c>
      <c r="O146" s="77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3" t="s">
        <v>159</v>
      </c>
      <c r="AT146" s="183" t="s">
        <v>144</v>
      </c>
      <c r="AU146" s="183" t="s">
        <v>85</v>
      </c>
      <c r="AY146" s="19" t="s">
        <v>141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9" t="s">
        <v>83</v>
      </c>
      <c r="BK146" s="184">
        <f>ROUND(I146*H146,2)</f>
        <v>0</v>
      </c>
      <c r="BL146" s="19" t="s">
        <v>159</v>
      </c>
      <c r="BM146" s="183" t="s">
        <v>496</v>
      </c>
    </row>
    <row r="147" s="14" customFormat="1">
      <c r="A147" s="14"/>
      <c r="B147" s="193"/>
      <c r="C147" s="14"/>
      <c r="D147" s="186" t="s">
        <v>168</v>
      </c>
      <c r="E147" s="194" t="s">
        <v>1</v>
      </c>
      <c r="F147" s="195" t="s">
        <v>497</v>
      </c>
      <c r="G147" s="14"/>
      <c r="H147" s="196">
        <v>595.24000000000001</v>
      </c>
      <c r="I147" s="197"/>
      <c r="J147" s="14"/>
      <c r="K147" s="14"/>
      <c r="L147" s="193"/>
      <c r="M147" s="198"/>
      <c r="N147" s="199"/>
      <c r="O147" s="199"/>
      <c r="P147" s="199"/>
      <c r="Q147" s="199"/>
      <c r="R147" s="199"/>
      <c r="S147" s="199"/>
      <c r="T147" s="20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4" t="s">
        <v>168</v>
      </c>
      <c r="AU147" s="194" t="s">
        <v>85</v>
      </c>
      <c r="AV147" s="14" t="s">
        <v>85</v>
      </c>
      <c r="AW147" s="14" t="s">
        <v>31</v>
      </c>
      <c r="AX147" s="14" t="s">
        <v>83</v>
      </c>
      <c r="AY147" s="194" t="s">
        <v>141</v>
      </c>
    </row>
    <row r="148" s="2" customFormat="1" ht="16.5" customHeight="1">
      <c r="A148" s="38"/>
      <c r="B148" s="171"/>
      <c r="C148" s="172" t="s">
        <v>182</v>
      </c>
      <c r="D148" s="172" t="s">
        <v>144</v>
      </c>
      <c r="E148" s="173" t="s">
        <v>263</v>
      </c>
      <c r="F148" s="174" t="s">
        <v>264</v>
      </c>
      <c r="G148" s="175" t="s">
        <v>222</v>
      </c>
      <c r="H148" s="176">
        <v>197.55000000000001</v>
      </c>
      <c r="I148" s="177"/>
      <c r="J148" s="178">
        <f>ROUND(I148*H148,2)</f>
        <v>0</v>
      </c>
      <c r="K148" s="174" t="s">
        <v>223</v>
      </c>
      <c r="L148" s="39"/>
      <c r="M148" s="179" t="s">
        <v>1</v>
      </c>
      <c r="N148" s="180" t="s">
        <v>40</v>
      </c>
      <c r="O148" s="77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159</v>
      </c>
      <c r="AT148" s="183" t="s">
        <v>144</v>
      </c>
      <c r="AU148" s="183" t="s">
        <v>85</v>
      </c>
      <c r="AY148" s="19" t="s">
        <v>141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83</v>
      </c>
      <c r="BK148" s="184">
        <f>ROUND(I148*H148,2)</f>
        <v>0</v>
      </c>
      <c r="BL148" s="19" t="s">
        <v>159</v>
      </c>
      <c r="BM148" s="183" t="s">
        <v>498</v>
      </c>
    </row>
    <row r="149" s="2" customFormat="1" ht="24.15" customHeight="1">
      <c r="A149" s="38"/>
      <c r="B149" s="171"/>
      <c r="C149" s="172" t="s">
        <v>186</v>
      </c>
      <c r="D149" s="172" t="s">
        <v>144</v>
      </c>
      <c r="E149" s="173" t="s">
        <v>266</v>
      </c>
      <c r="F149" s="174" t="s">
        <v>267</v>
      </c>
      <c r="G149" s="175" t="s">
        <v>239</v>
      </c>
      <c r="H149" s="176">
        <v>148.81</v>
      </c>
      <c r="I149" s="177"/>
      <c r="J149" s="178">
        <f>ROUND(I149*H149,2)</f>
        <v>0</v>
      </c>
      <c r="K149" s="174" t="s">
        <v>223</v>
      </c>
      <c r="L149" s="39"/>
      <c r="M149" s="179" t="s">
        <v>1</v>
      </c>
      <c r="N149" s="180" t="s">
        <v>40</v>
      </c>
      <c r="O149" s="77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3" t="s">
        <v>159</v>
      </c>
      <c r="AT149" s="183" t="s">
        <v>144</v>
      </c>
      <c r="AU149" s="183" t="s">
        <v>85</v>
      </c>
      <c r="AY149" s="19" t="s">
        <v>141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9" t="s">
        <v>83</v>
      </c>
      <c r="BK149" s="184">
        <f>ROUND(I149*H149,2)</f>
        <v>0</v>
      </c>
      <c r="BL149" s="19" t="s">
        <v>159</v>
      </c>
      <c r="BM149" s="183" t="s">
        <v>499</v>
      </c>
    </row>
    <row r="150" s="2" customFormat="1" ht="33" customHeight="1">
      <c r="A150" s="38"/>
      <c r="B150" s="171"/>
      <c r="C150" s="172" t="s">
        <v>191</v>
      </c>
      <c r="D150" s="172" t="s">
        <v>144</v>
      </c>
      <c r="E150" s="173" t="s">
        <v>500</v>
      </c>
      <c r="F150" s="174" t="s">
        <v>501</v>
      </c>
      <c r="G150" s="175" t="s">
        <v>239</v>
      </c>
      <c r="H150" s="176">
        <v>7.21</v>
      </c>
      <c r="I150" s="177"/>
      <c r="J150" s="178">
        <f>ROUND(I150*H150,2)</f>
        <v>0</v>
      </c>
      <c r="K150" s="174" t="s">
        <v>223</v>
      </c>
      <c r="L150" s="39"/>
      <c r="M150" s="179" t="s">
        <v>1</v>
      </c>
      <c r="N150" s="180" t="s">
        <v>40</v>
      </c>
      <c r="O150" s="77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3" t="s">
        <v>159</v>
      </c>
      <c r="AT150" s="183" t="s">
        <v>144</v>
      </c>
      <c r="AU150" s="183" t="s">
        <v>85</v>
      </c>
      <c r="AY150" s="19" t="s">
        <v>141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9" t="s">
        <v>83</v>
      </c>
      <c r="BK150" s="184">
        <f>ROUND(I150*H150,2)</f>
        <v>0</v>
      </c>
      <c r="BL150" s="19" t="s">
        <v>159</v>
      </c>
      <c r="BM150" s="183" t="s">
        <v>502</v>
      </c>
    </row>
    <row r="151" s="14" customFormat="1">
      <c r="A151" s="14"/>
      <c r="B151" s="193"/>
      <c r="C151" s="14"/>
      <c r="D151" s="186" t="s">
        <v>168</v>
      </c>
      <c r="E151" s="194" t="s">
        <v>1</v>
      </c>
      <c r="F151" s="195" t="s">
        <v>503</v>
      </c>
      <c r="G151" s="14"/>
      <c r="H151" s="196">
        <v>7.21</v>
      </c>
      <c r="I151" s="197"/>
      <c r="J151" s="14"/>
      <c r="K151" s="14"/>
      <c r="L151" s="193"/>
      <c r="M151" s="198"/>
      <c r="N151" s="199"/>
      <c r="O151" s="199"/>
      <c r="P151" s="199"/>
      <c r="Q151" s="199"/>
      <c r="R151" s="199"/>
      <c r="S151" s="199"/>
      <c r="T151" s="20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4" t="s">
        <v>168</v>
      </c>
      <c r="AU151" s="194" t="s">
        <v>85</v>
      </c>
      <c r="AV151" s="14" t="s">
        <v>85</v>
      </c>
      <c r="AW151" s="14" t="s">
        <v>31</v>
      </c>
      <c r="AX151" s="14" t="s">
        <v>83</v>
      </c>
      <c r="AY151" s="194" t="s">
        <v>141</v>
      </c>
    </row>
    <row r="152" s="2" customFormat="1" ht="33" customHeight="1">
      <c r="A152" s="38"/>
      <c r="B152" s="171"/>
      <c r="C152" s="172" t="s">
        <v>197</v>
      </c>
      <c r="D152" s="172" t="s">
        <v>144</v>
      </c>
      <c r="E152" s="173" t="s">
        <v>504</v>
      </c>
      <c r="F152" s="174" t="s">
        <v>505</v>
      </c>
      <c r="G152" s="175" t="s">
        <v>276</v>
      </c>
      <c r="H152" s="176">
        <v>282.73899999999998</v>
      </c>
      <c r="I152" s="177"/>
      <c r="J152" s="178">
        <f>ROUND(I152*H152,2)</f>
        <v>0</v>
      </c>
      <c r="K152" s="174" t="s">
        <v>223</v>
      </c>
      <c r="L152" s="39"/>
      <c r="M152" s="179" t="s">
        <v>1</v>
      </c>
      <c r="N152" s="180" t="s">
        <v>40</v>
      </c>
      <c r="O152" s="77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3" t="s">
        <v>159</v>
      </c>
      <c r="AT152" s="183" t="s">
        <v>144</v>
      </c>
      <c r="AU152" s="183" t="s">
        <v>85</v>
      </c>
      <c r="AY152" s="19" t="s">
        <v>141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9" t="s">
        <v>83</v>
      </c>
      <c r="BK152" s="184">
        <f>ROUND(I152*H152,2)</f>
        <v>0</v>
      </c>
      <c r="BL152" s="19" t="s">
        <v>159</v>
      </c>
      <c r="BM152" s="183" t="s">
        <v>506</v>
      </c>
    </row>
    <row r="153" s="14" customFormat="1">
      <c r="A153" s="14"/>
      <c r="B153" s="193"/>
      <c r="C153" s="14"/>
      <c r="D153" s="186" t="s">
        <v>168</v>
      </c>
      <c r="E153" s="194" t="s">
        <v>1</v>
      </c>
      <c r="F153" s="195" t="s">
        <v>507</v>
      </c>
      <c r="G153" s="14"/>
      <c r="H153" s="196">
        <v>282.73899999999998</v>
      </c>
      <c r="I153" s="197"/>
      <c r="J153" s="14"/>
      <c r="K153" s="14"/>
      <c r="L153" s="193"/>
      <c r="M153" s="198"/>
      <c r="N153" s="199"/>
      <c r="O153" s="199"/>
      <c r="P153" s="199"/>
      <c r="Q153" s="199"/>
      <c r="R153" s="199"/>
      <c r="S153" s="199"/>
      <c r="T153" s="20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4" t="s">
        <v>168</v>
      </c>
      <c r="AU153" s="194" t="s">
        <v>85</v>
      </c>
      <c r="AV153" s="14" t="s">
        <v>85</v>
      </c>
      <c r="AW153" s="14" t="s">
        <v>31</v>
      </c>
      <c r="AX153" s="14" t="s">
        <v>83</v>
      </c>
      <c r="AY153" s="194" t="s">
        <v>141</v>
      </c>
    </row>
    <row r="154" s="2" customFormat="1" ht="16.5" customHeight="1">
      <c r="A154" s="38"/>
      <c r="B154" s="171"/>
      <c r="C154" s="172" t="s">
        <v>201</v>
      </c>
      <c r="D154" s="172" t="s">
        <v>144</v>
      </c>
      <c r="E154" s="173" t="s">
        <v>279</v>
      </c>
      <c r="F154" s="174" t="s">
        <v>280</v>
      </c>
      <c r="G154" s="175" t="s">
        <v>239</v>
      </c>
      <c r="H154" s="176">
        <v>148.81</v>
      </c>
      <c r="I154" s="177"/>
      <c r="J154" s="178">
        <f>ROUND(I154*H154,2)</f>
        <v>0</v>
      </c>
      <c r="K154" s="174" t="s">
        <v>223</v>
      </c>
      <c r="L154" s="39"/>
      <c r="M154" s="179" t="s">
        <v>1</v>
      </c>
      <c r="N154" s="180" t="s">
        <v>40</v>
      </c>
      <c r="O154" s="77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3" t="s">
        <v>159</v>
      </c>
      <c r="AT154" s="183" t="s">
        <v>144</v>
      </c>
      <c r="AU154" s="183" t="s">
        <v>85</v>
      </c>
      <c r="AY154" s="19" t="s">
        <v>141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9" t="s">
        <v>83</v>
      </c>
      <c r="BK154" s="184">
        <f>ROUND(I154*H154,2)</f>
        <v>0</v>
      </c>
      <c r="BL154" s="19" t="s">
        <v>159</v>
      </c>
      <c r="BM154" s="183" t="s">
        <v>508</v>
      </c>
    </row>
    <row r="155" s="2" customFormat="1" ht="37.8" customHeight="1">
      <c r="A155" s="38"/>
      <c r="B155" s="171"/>
      <c r="C155" s="172" t="s">
        <v>205</v>
      </c>
      <c r="D155" s="172" t="s">
        <v>144</v>
      </c>
      <c r="E155" s="173" t="s">
        <v>283</v>
      </c>
      <c r="F155" s="174" t="s">
        <v>284</v>
      </c>
      <c r="G155" s="175" t="s">
        <v>222</v>
      </c>
      <c r="H155" s="176">
        <v>322.5</v>
      </c>
      <c r="I155" s="177"/>
      <c r="J155" s="178">
        <f>ROUND(I155*H155,2)</f>
        <v>0</v>
      </c>
      <c r="K155" s="174" t="s">
        <v>223</v>
      </c>
      <c r="L155" s="39"/>
      <c r="M155" s="179" t="s">
        <v>1</v>
      </c>
      <c r="N155" s="180" t="s">
        <v>40</v>
      </c>
      <c r="O155" s="77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3" t="s">
        <v>159</v>
      </c>
      <c r="AT155" s="183" t="s">
        <v>144</v>
      </c>
      <c r="AU155" s="183" t="s">
        <v>85</v>
      </c>
      <c r="AY155" s="19" t="s">
        <v>141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9" t="s">
        <v>83</v>
      </c>
      <c r="BK155" s="184">
        <f>ROUND(I155*H155,2)</f>
        <v>0</v>
      </c>
      <c r="BL155" s="19" t="s">
        <v>159</v>
      </c>
      <c r="BM155" s="183" t="s">
        <v>509</v>
      </c>
    </row>
    <row r="156" s="14" customFormat="1">
      <c r="A156" s="14"/>
      <c r="B156" s="193"/>
      <c r="C156" s="14"/>
      <c r="D156" s="186" t="s">
        <v>168</v>
      </c>
      <c r="E156" s="194" t="s">
        <v>1</v>
      </c>
      <c r="F156" s="195" t="s">
        <v>510</v>
      </c>
      <c r="G156" s="14"/>
      <c r="H156" s="196">
        <v>322.5</v>
      </c>
      <c r="I156" s="197"/>
      <c r="J156" s="14"/>
      <c r="K156" s="14"/>
      <c r="L156" s="193"/>
      <c r="M156" s="198"/>
      <c r="N156" s="199"/>
      <c r="O156" s="199"/>
      <c r="P156" s="199"/>
      <c r="Q156" s="199"/>
      <c r="R156" s="199"/>
      <c r="S156" s="199"/>
      <c r="T156" s="20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4" t="s">
        <v>168</v>
      </c>
      <c r="AU156" s="194" t="s">
        <v>85</v>
      </c>
      <c r="AV156" s="14" t="s">
        <v>85</v>
      </c>
      <c r="AW156" s="14" t="s">
        <v>31</v>
      </c>
      <c r="AX156" s="14" t="s">
        <v>83</v>
      </c>
      <c r="AY156" s="194" t="s">
        <v>141</v>
      </c>
    </row>
    <row r="157" s="2" customFormat="1" ht="16.5" customHeight="1">
      <c r="A157" s="38"/>
      <c r="B157" s="171"/>
      <c r="C157" s="214" t="s">
        <v>282</v>
      </c>
      <c r="D157" s="214" t="s">
        <v>287</v>
      </c>
      <c r="E157" s="215" t="s">
        <v>288</v>
      </c>
      <c r="F157" s="216" t="s">
        <v>289</v>
      </c>
      <c r="G157" s="217" t="s">
        <v>276</v>
      </c>
      <c r="H157" s="218">
        <v>61.274999999999999</v>
      </c>
      <c r="I157" s="219"/>
      <c r="J157" s="220">
        <f>ROUND(I157*H157,2)</f>
        <v>0</v>
      </c>
      <c r="K157" s="216" t="s">
        <v>223</v>
      </c>
      <c r="L157" s="221"/>
      <c r="M157" s="222" t="s">
        <v>1</v>
      </c>
      <c r="N157" s="223" t="s">
        <v>40</v>
      </c>
      <c r="O157" s="77"/>
      <c r="P157" s="181">
        <f>O157*H157</f>
        <v>0</v>
      </c>
      <c r="Q157" s="181">
        <v>1</v>
      </c>
      <c r="R157" s="181">
        <f>Q157*H157</f>
        <v>61.274999999999999</v>
      </c>
      <c r="S157" s="181">
        <v>0</v>
      </c>
      <c r="T157" s="18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3" t="s">
        <v>182</v>
      </c>
      <c r="AT157" s="183" t="s">
        <v>287</v>
      </c>
      <c r="AU157" s="183" t="s">
        <v>85</v>
      </c>
      <c r="AY157" s="19" t="s">
        <v>141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9" t="s">
        <v>83</v>
      </c>
      <c r="BK157" s="184">
        <f>ROUND(I157*H157,2)</f>
        <v>0</v>
      </c>
      <c r="BL157" s="19" t="s">
        <v>159</v>
      </c>
      <c r="BM157" s="183" t="s">
        <v>511</v>
      </c>
    </row>
    <row r="158" s="14" customFormat="1">
      <c r="A158" s="14"/>
      <c r="B158" s="193"/>
      <c r="C158" s="14"/>
      <c r="D158" s="186" t="s">
        <v>168</v>
      </c>
      <c r="E158" s="194" t="s">
        <v>1</v>
      </c>
      <c r="F158" s="195" t="s">
        <v>512</v>
      </c>
      <c r="G158" s="14"/>
      <c r="H158" s="196">
        <v>61.274999999999999</v>
      </c>
      <c r="I158" s="197"/>
      <c r="J158" s="14"/>
      <c r="K158" s="14"/>
      <c r="L158" s="193"/>
      <c r="M158" s="198"/>
      <c r="N158" s="199"/>
      <c r="O158" s="199"/>
      <c r="P158" s="199"/>
      <c r="Q158" s="199"/>
      <c r="R158" s="199"/>
      <c r="S158" s="199"/>
      <c r="T158" s="20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4" t="s">
        <v>168</v>
      </c>
      <c r="AU158" s="194" t="s">
        <v>85</v>
      </c>
      <c r="AV158" s="14" t="s">
        <v>85</v>
      </c>
      <c r="AW158" s="14" t="s">
        <v>31</v>
      </c>
      <c r="AX158" s="14" t="s">
        <v>83</v>
      </c>
      <c r="AY158" s="194" t="s">
        <v>141</v>
      </c>
    </row>
    <row r="159" s="2" customFormat="1" ht="24.15" customHeight="1">
      <c r="A159" s="38"/>
      <c r="B159" s="171"/>
      <c r="C159" s="172" t="s">
        <v>8</v>
      </c>
      <c r="D159" s="172" t="s">
        <v>144</v>
      </c>
      <c r="E159" s="173" t="s">
        <v>513</v>
      </c>
      <c r="F159" s="174" t="s">
        <v>514</v>
      </c>
      <c r="G159" s="175" t="s">
        <v>222</v>
      </c>
      <c r="H159" s="176">
        <v>322.5</v>
      </c>
      <c r="I159" s="177"/>
      <c r="J159" s="178">
        <f>ROUND(I159*H159,2)</f>
        <v>0</v>
      </c>
      <c r="K159" s="174" t="s">
        <v>223</v>
      </c>
      <c r="L159" s="39"/>
      <c r="M159" s="179" t="s">
        <v>1</v>
      </c>
      <c r="N159" s="180" t="s">
        <v>40</v>
      </c>
      <c r="O159" s="77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3" t="s">
        <v>159</v>
      </c>
      <c r="AT159" s="183" t="s">
        <v>144</v>
      </c>
      <c r="AU159" s="183" t="s">
        <v>85</v>
      </c>
      <c r="AY159" s="19" t="s">
        <v>141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9" t="s">
        <v>83</v>
      </c>
      <c r="BK159" s="184">
        <f>ROUND(I159*H159,2)</f>
        <v>0</v>
      </c>
      <c r="BL159" s="19" t="s">
        <v>159</v>
      </c>
      <c r="BM159" s="183" t="s">
        <v>515</v>
      </c>
    </row>
    <row r="160" s="14" customFormat="1">
      <c r="A160" s="14"/>
      <c r="B160" s="193"/>
      <c r="C160" s="14"/>
      <c r="D160" s="186" t="s">
        <v>168</v>
      </c>
      <c r="E160" s="194" t="s">
        <v>1</v>
      </c>
      <c r="F160" s="195" t="s">
        <v>516</v>
      </c>
      <c r="G160" s="14"/>
      <c r="H160" s="196">
        <v>322.5</v>
      </c>
      <c r="I160" s="197"/>
      <c r="J160" s="14"/>
      <c r="K160" s="14"/>
      <c r="L160" s="193"/>
      <c r="M160" s="198"/>
      <c r="N160" s="199"/>
      <c r="O160" s="199"/>
      <c r="P160" s="199"/>
      <c r="Q160" s="199"/>
      <c r="R160" s="199"/>
      <c r="S160" s="199"/>
      <c r="T160" s="20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4" t="s">
        <v>168</v>
      </c>
      <c r="AU160" s="194" t="s">
        <v>85</v>
      </c>
      <c r="AV160" s="14" t="s">
        <v>85</v>
      </c>
      <c r="AW160" s="14" t="s">
        <v>31</v>
      </c>
      <c r="AX160" s="14" t="s">
        <v>83</v>
      </c>
      <c r="AY160" s="194" t="s">
        <v>141</v>
      </c>
    </row>
    <row r="161" s="2" customFormat="1" ht="24.15" customHeight="1">
      <c r="A161" s="38"/>
      <c r="B161" s="171"/>
      <c r="C161" s="172" t="s">
        <v>292</v>
      </c>
      <c r="D161" s="172" t="s">
        <v>144</v>
      </c>
      <c r="E161" s="173" t="s">
        <v>298</v>
      </c>
      <c r="F161" s="174" t="s">
        <v>299</v>
      </c>
      <c r="G161" s="175" t="s">
        <v>222</v>
      </c>
      <c r="H161" s="176">
        <v>322.5</v>
      </c>
      <c r="I161" s="177"/>
      <c r="J161" s="178">
        <f>ROUND(I161*H161,2)</f>
        <v>0</v>
      </c>
      <c r="K161" s="174" t="s">
        <v>223</v>
      </c>
      <c r="L161" s="39"/>
      <c r="M161" s="179" t="s">
        <v>1</v>
      </c>
      <c r="N161" s="180" t="s">
        <v>40</v>
      </c>
      <c r="O161" s="77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3" t="s">
        <v>159</v>
      </c>
      <c r="AT161" s="183" t="s">
        <v>144</v>
      </c>
      <c r="AU161" s="183" t="s">
        <v>85</v>
      </c>
      <c r="AY161" s="19" t="s">
        <v>141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9" t="s">
        <v>83</v>
      </c>
      <c r="BK161" s="184">
        <f>ROUND(I161*H161,2)</f>
        <v>0</v>
      </c>
      <c r="BL161" s="19" t="s">
        <v>159</v>
      </c>
      <c r="BM161" s="183" t="s">
        <v>517</v>
      </c>
    </row>
    <row r="162" s="2" customFormat="1" ht="16.5" customHeight="1">
      <c r="A162" s="38"/>
      <c r="B162" s="171"/>
      <c r="C162" s="214" t="s">
        <v>297</v>
      </c>
      <c r="D162" s="214" t="s">
        <v>287</v>
      </c>
      <c r="E162" s="215" t="s">
        <v>302</v>
      </c>
      <c r="F162" s="216" t="s">
        <v>303</v>
      </c>
      <c r="G162" s="217" t="s">
        <v>304</v>
      </c>
      <c r="H162" s="218">
        <v>10.159000000000001</v>
      </c>
      <c r="I162" s="219"/>
      <c r="J162" s="220">
        <f>ROUND(I162*H162,2)</f>
        <v>0</v>
      </c>
      <c r="K162" s="216" t="s">
        <v>223</v>
      </c>
      <c r="L162" s="221"/>
      <c r="M162" s="222" t="s">
        <v>1</v>
      </c>
      <c r="N162" s="223" t="s">
        <v>40</v>
      </c>
      <c r="O162" s="77"/>
      <c r="P162" s="181">
        <f>O162*H162</f>
        <v>0</v>
      </c>
      <c r="Q162" s="181">
        <v>0.001</v>
      </c>
      <c r="R162" s="181">
        <f>Q162*H162</f>
        <v>0.010159000000000001</v>
      </c>
      <c r="S162" s="181">
        <v>0</v>
      </c>
      <c r="T162" s="18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3" t="s">
        <v>182</v>
      </c>
      <c r="AT162" s="183" t="s">
        <v>287</v>
      </c>
      <c r="AU162" s="183" t="s">
        <v>85</v>
      </c>
      <c r="AY162" s="19" t="s">
        <v>141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9" t="s">
        <v>83</v>
      </c>
      <c r="BK162" s="184">
        <f>ROUND(I162*H162,2)</f>
        <v>0</v>
      </c>
      <c r="BL162" s="19" t="s">
        <v>159</v>
      </c>
      <c r="BM162" s="183" t="s">
        <v>518</v>
      </c>
    </row>
    <row r="163" s="14" customFormat="1">
      <c r="A163" s="14"/>
      <c r="B163" s="193"/>
      <c r="C163" s="14"/>
      <c r="D163" s="186" t="s">
        <v>168</v>
      </c>
      <c r="E163" s="194" t="s">
        <v>1</v>
      </c>
      <c r="F163" s="195" t="s">
        <v>519</v>
      </c>
      <c r="G163" s="14"/>
      <c r="H163" s="196">
        <v>10.159000000000001</v>
      </c>
      <c r="I163" s="197"/>
      <c r="J163" s="14"/>
      <c r="K163" s="14"/>
      <c r="L163" s="193"/>
      <c r="M163" s="198"/>
      <c r="N163" s="199"/>
      <c r="O163" s="199"/>
      <c r="P163" s="199"/>
      <c r="Q163" s="199"/>
      <c r="R163" s="199"/>
      <c r="S163" s="199"/>
      <c r="T163" s="20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4" t="s">
        <v>168</v>
      </c>
      <c r="AU163" s="194" t="s">
        <v>85</v>
      </c>
      <c r="AV163" s="14" t="s">
        <v>85</v>
      </c>
      <c r="AW163" s="14" t="s">
        <v>31</v>
      </c>
      <c r="AX163" s="14" t="s">
        <v>83</v>
      </c>
      <c r="AY163" s="194" t="s">
        <v>141</v>
      </c>
    </row>
    <row r="164" s="2" customFormat="1" ht="24.15" customHeight="1">
      <c r="A164" s="38"/>
      <c r="B164" s="171"/>
      <c r="C164" s="172" t="s">
        <v>301</v>
      </c>
      <c r="D164" s="172" t="s">
        <v>144</v>
      </c>
      <c r="E164" s="173" t="s">
        <v>308</v>
      </c>
      <c r="F164" s="174" t="s">
        <v>309</v>
      </c>
      <c r="G164" s="175" t="s">
        <v>222</v>
      </c>
      <c r="H164" s="176">
        <v>438.33999999999998</v>
      </c>
      <c r="I164" s="177"/>
      <c r="J164" s="178">
        <f>ROUND(I164*H164,2)</f>
        <v>0</v>
      </c>
      <c r="K164" s="174" t="s">
        <v>223</v>
      </c>
      <c r="L164" s="39"/>
      <c r="M164" s="179" t="s">
        <v>1</v>
      </c>
      <c r="N164" s="180" t="s">
        <v>40</v>
      </c>
      <c r="O164" s="77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3" t="s">
        <v>159</v>
      </c>
      <c r="AT164" s="183" t="s">
        <v>144</v>
      </c>
      <c r="AU164" s="183" t="s">
        <v>85</v>
      </c>
      <c r="AY164" s="19" t="s">
        <v>141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9" t="s">
        <v>83</v>
      </c>
      <c r="BK164" s="184">
        <f>ROUND(I164*H164,2)</f>
        <v>0</v>
      </c>
      <c r="BL164" s="19" t="s">
        <v>159</v>
      </c>
      <c r="BM164" s="183" t="s">
        <v>520</v>
      </c>
    </row>
    <row r="165" s="14" customFormat="1">
      <c r="A165" s="14"/>
      <c r="B165" s="193"/>
      <c r="C165" s="14"/>
      <c r="D165" s="186" t="s">
        <v>168</v>
      </c>
      <c r="E165" s="194" t="s">
        <v>1</v>
      </c>
      <c r="F165" s="195" t="s">
        <v>521</v>
      </c>
      <c r="G165" s="14"/>
      <c r="H165" s="196">
        <v>438.33999999999998</v>
      </c>
      <c r="I165" s="197"/>
      <c r="J165" s="14"/>
      <c r="K165" s="14"/>
      <c r="L165" s="193"/>
      <c r="M165" s="198"/>
      <c r="N165" s="199"/>
      <c r="O165" s="199"/>
      <c r="P165" s="199"/>
      <c r="Q165" s="199"/>
      <c r="R165" s="199"/>
      <c r="S165" s="199"/>
      <c r="T165" s="20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4" t="s">
        <v>168</v>
      </c>
      <c r="AU165" s="194" t="s">
        <v>85</v>
      </c>
      <c r="AV165" s="14" t="s">
        <v>85</v>
      </c>
      <c r="AW165" s="14" t="s">
        <v>31</v>
      </c>
      <c r="AX165" s="14" t="s">
        <v>83</v>
      </c>
      <c r="AY165" s="194" t="s">
        <v>141</v>
      </c>
    </row>
    <row r="166" s="2" customFormat="1" ht="16.5" customHeight="1">
      <c r="A166" s="38"/>
      <c r="B166" s="171"/>
      <c r="C166" s="172" t="s">
        <v>307</v>
      </c>
      <c r="D166" s="172" t="s">
        <v>144</v>
      </c>
      <c r="E166" s="173" t="s">
        <v>522</v>
      </c>
      <c r="F166" s="174" t="s">
        <v>523</v>
      </c>
      <c r="G166" s="175" t="s">
        <v>239</v>
      </c>
      <c r="H166" s="176">
        <v>32.25</v>
      </c>
      <c r="I166" s="177"/>
      <c r="J166" s="178">
        <f>ROUND(I166*H166,2)</f>
        <v>0</v>
      </c>
      <c r="K166" s="174" t="s">
        <v>223</v>
      </c>
      <c r="L166" s="39"/>
      <c r="M166" s="179" t="s">
        <v>1</v>
      </c>
      <c r="N166" s="180" t="s">
        <v>40</v>
      </c>
      <c r="O166" s="77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3" t="s">
        <v>159</v>
      </c>
      <c r="AT166" s="183" t="s">
        <v>144</v>
      </c>
      <c r="AU166" s="183" t="s">
        <v>85</v>
      </c>
      <c r="AY166" s="19" t="s">
        <v>141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9" t="s">
        <v>83</v>
      </c>
      <c r="BK166" s="184">
        <f>ROUND(I166*H166,2)</f>
        <v>0</v>
      </c>
      <c r="BL166" s="19" t="s">
        <v>159</v>
      </c>
      <c r="BM166" s="183" t="s">
        <v>524</v>
      </c>
    </row>
    <row r="167" s="14" customFormat="1">
      <c r="A167" s="14"/>
      <c r="B167" s="193"/>
      <c r="C167" s="14"/>
      <c r="D167" s="186" t="s">
        <v>168</v>
      </c>
      <c r="E167" s="194" t="s">
        <v>1</v>
      </c>
      <c r="F167" s="195" t="s">
        <v>525</v>
      </c>
      <c r="G167" s="14"/>
      <c r="H167" s="196">
        <v>32.25</v>
      </c>
      <c r="I167" s="197"/>
      <c r="J167" s="14"/>
      <c r="K167" s="14"/>
      <c r="L167" s="193"/>
      <c r="M167" s="198"/>
      <c r="N167" s="199"/>
      <c r="O167" s="199"/>
      <c r="P167" s="199"/>
      <c r="Q167" s="199"/>
      <c r="R167" s="199"/>
      <c r="S167" s="199"/>
      <c r="T167" s="20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4" t="s">
        <v>168</v>
      </c>
      <c r="AU167" s="194" t="s">
        <v>85</v>
      </c>
      <c r="AV167" s="14" t="s">
        <v>85</v>
      </c>
      <c r="AW167" s="14" t="s">
        <v>31</v>
      </c>
      <c r="AX167" s="14" t="s">
        <v>83</v>
      </c>
      <c r="AY167" s="194" t="s">
        <v>141</v>
      </c>
    </row>
    <row r="168" s="2" customFormat="1" ht="21.75" customHeight="1">
      <c r="A168" s="38"/>
      <c r="B168" s="171"/>
      <c r="C168" s="172" t="s">
        <v>313</v>
      </c>
      <c r="D168" s="172" t="s">
        <v>144</v>
      </c>
      <c r="E168" s="173" t="s">
        <v>330</v>
      </c>
      <c r="F168" s="174" t="s">
        <v>331</v>
      </c>
      <c r="G168" s="175" t="s">
        <v>239</v>
      </c>
      <c r="H168" s="176">
        <v>32.25</v>
      </c>
      <c r="I168" s="177"/>
      <c r="J168" s="178">
        <f>ROUND(I168*H168,2)</f>
        <v>0</v>
      </c>
      <c r="K168" s="174" t="s">
        <v>223</v>
      </c>
      <c r="L168" s="39"/>
      <c r="M168" s="179" t="s">
        <v>1</v>
      </c>
      <c r="N168" s="180" t="s">
        <v>40</v>
      </c>
      <c r="O168" s="77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3" t="s">
        <v>159</v>
      </c>
      <c r="AT168" s="183" t="s">
        <v>144</v>
      </c>
      <c r="AU168" s="183" t="s">
        <v>85</v>
      </c>
      <c r="AY168" s="19" t="s">
        <v>141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9" t="s">
        <v>83</v>
      </c>
      <c r="BK168" s="184">
        <f>ROUND(I168*H168,2)</f>
        <v>0</v>
      </c>
      <c r="BL168" s="19" t="s">
        <v>159</v>
      </c>
      <c r="BM168" s="183" t="s">
        <v>526</v>
      </c>
    </row>
    <row r="169" s="2" customFormat="1" ht="16.5" customHeight="1">
      <c r="A169" s="38"/>
      <c r="B169" s="171"/>
      <c r="C169" s="214" t="s">
        <v>7</v>
      </c>
      <c r="D169" s="214" t="s">
        <v>287</v>
      </c>
      <c r="E169" s="215" t="s">
        <v>324</v>
      </c>
      <c r="F169" s="216" t="s">
        <v>325</v>
      </c>
      <c r="G169" s="217" t="s">
        <v>276</v>
      </c>
      <c r="H169" s="218">
        <v>263.00400000000002</v>
      </c>
      <c r="I169" s="219"/>
      <c r="J169" s="220">
        <f>ROUND(I169*H169,2)</f>
        <v>0</v>
      </c>
      <c r="K169" s="216" t="s">
        <v>223</v>
      </c>
      <c r="L169" s="221"/>
      <c r="M169" s="222" t="s">
        <v>1</v>
      </c>
      <c r="N169" s="223" t="s">
        <v>40</v>
      </c>
      <c r="O169" s="77"/>
      <c r="P169" s="181">
        <f>O169*H169</f>
        <v>0</v>
      </c>
      <c r="Q169" s="181">
        <v>1</v>
      </c>
      <c r="R169" s="181">
        <f>Q169*H169</f>
        <v>263.00400000000002</v>
      </c>
      <c r="S169" s="181">
        <v>0</v>
      </c>
      <c r="T169" s="18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3" t="s">
        <v>182</v>
      </c>
      <c r="AT169" s="183" t="s">
        <v>287</v>
      </c>
      <c r="AU169" s="183" t="s">
        <v>85</v>
      </c>
      <c r="AY169" s="19" t="s">
        <v>141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9" t="s">
        <v>83</v>
      </c>
      <c r="BK169" s="184">
        <f>ROUND(I169*H169,2)</f>
        <v>0</v>
      </c>
      <c r="BL169" s="19" t="s">
        <v>159</v>
      </c>
      <c r="BM169" s="183" t="s">
        <v>527</v>
      </c>
    </row>
    <row r="170" s="14" customFormat="1">
      <c r="A170" s="14"/>
      <c r="B170" s="193"/>
      <c r="C170" s="14"/>
      <c r="D170" s="186" t="s">
        <v>168</v>
      </c>
      <c r="E170" s="194" t="s">
        <v>1</v>
      </c>
      <c r="F170" s="195" t="s">
        <v>528</v>
      </c>
      <c r="G170" s="14"/>
      <c r="H170" s="196">
        <v>263.00400000000002</v>
      </c>
      <c r="I170" s="197"/>
      <c r="J170" s="14"/>
      <c r="K170" s="14"/>
      <c r="L170" s="193"/>
      <c r="M170" s="198"/>
      <c r="N170" s="199"/>
      <c r="O170" s="199"/>
      <c r="P170" s="199"/>
      <c r="Q170" s="199"/>
      <c r="R170" s="199"/>
      <c r="S170" s="199"/>
      <c r="T170" s="20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4" t="s">
        <v>168</v>
      </c>
      <c r="AU170" s="194" t="s">
        <v>85</v>
      </c>
      <c r="AV170" s="14" t="s">
        <v>85</v>
      </c>
      <c r="AW170" s="14" t="s">
        <v>31</v>
      </c>
      <c r="AX170" s="14" t="s">
        <v>83</v>
      </c>
      <c r="AY170" s="194" t="s">
        <v>141</v>
      </c>
    </row>
    <row r="171" s="2" customFormat="1" ht="24.15" customHeight="1">
      <c r="A171" s="38"/>
      <c r="B171" s="171"/>
      <c r="C171" s="172" t="s">
        <v>323</v>
      </c>
      <c r="D171" s="172" t="s">
        <v>144</v>
      </c>
      <c r="E171" s="173" t="s">
        <v>334</v>
      </c>
      <c r="F171" s="174" t="s">
        <v>335</v>
      </c>
      <c r="G171" s="175" t="s">
        <v>239</v>
      </c>
      <c r="H171" s="176">
        <v>292.5</v>
      </c>
      <c r="I171" s="177"/>
      <c r="J171" s="178">
        <f>ROUND(I171*H171,2)</f>
        <v>0</v>
      </c>
      <c r="K171" s="174" t="s">
        <v>223</v>
      </c>
      <c r="L171" s="39"/>
      <c r="M171" s="179" t="s">
        <v>1</v>
      </c>
      <c r="N171" s="180" t="s">
        <v>40</v>
      </c>
      <c r="O171" s="77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3" t="s">
        <v>159</v>
      </c>
      <c r="AT171" s="183" t="s">
        <v>144</v>
      </c>
      <c r="AU171" s="183" t="s">
        <v>85</v>
      </c>
      <c r="AY171" s="19" t="s">
        <v>141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9" t="s">
        <v>83</v>
      </c>
      <c r="BK171" s="184">
        <f>ROUND(I171*H171,2)</f>
        <v>0</v>
      </c>
      <c r="BL171" s="19" t="s">
        <v>159</v>
      </c>
      <c r="BM171" s="183" t="s">
        <v>529</v>
      </c>
    </row>
    <row r="172" s="14" customFormat="1">
      <c r="A172" s="14"/>
      <c r="B172" s="193"/>
      <c r="C172" s="14"/>
      <c r="D172" s="186" t="s">
        <v>168</v>
      </c>
      <c r="E172" s="194" t="s">
        <v>1</v>
      </c>
      <c r="F172" s="195" t="s">
        <v>530</v>
      </c>
      <c r="G172" s="14"/>
      <c r="H172" s="196">
        <v>292.5</v>
      </c>
      <c r="I172" s="197"/>
      <c r="J172" s="14"/>
      <c r="K172" s="14"/>
      <c r="L172" s="193"/>
      <c r="M172" s="198"/>
      <c r="N172" s="199"/>
      <c r="O172" s="199"/>
      <c r="P172" s="199"/>
      <c r="Q172" s="199"/>
      <c r="R172" s="199"/>
      <c r="S172" s="199"/>
      <c r="T172" s="20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4" t="s">
        <v>168</v>
      </c>
      <c r="AU172" s="194" t="s">
        <v>85</v>
      </c>
      <c r="AV172" s="14" t="s">
        <v>85</v>
      </c>
      <c r="AW172" s="14" t="s">
        <v>31</v>
      </c>
      <c r="AX172" s="14" t="s">
        <v>83</v>
      </c>
      <c r="AY172" s="194" t="s">
        <v>141</v>
      </c>
    </row>
    <row r="173" s="2" customFormat="1" ht="16.5" customHeight="1">
      <c r="A173" s="38"/>
      <c r="B173" s="171"/>
      <c r="C173" s="214" t="s">
        <v>329</v>
      </c>
      <c r="D173" s="214" t="s">
        <v>287</v>
      </c>
      <c r="E173" s="215" t="s">
        <v>385</v>
      </c>
      <c r="F173" s="216" t="s">
        <v>340</v>
      </c>
      <c r="G173" s="217" t="s">
        <v>320</v>
      </c>
      <c r="H173" s="218">
        <v>2</v>
      </c>
      <c r="I173" s="219"/>
      <c r="J173" s="220">
        <f>ROUND(I173*H173,2)</f>
        <v>0</v>
      </c>
      <c r="K173" s="216" t="s">
        <v>1</v>
      </c>
      <c r="L173" s="221"/>
      <c r="M173" s="222" t="s">
        <v>1</v>
      </c>
      <c r="N173" s="223" t="s">
        <v>40</v>
      </c>
      <c r="O173" s="77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3" t="s">
        <v>182</v>
      </c>
      <c r="AT173" s="183" t="s">
        <v>287</v>
      </c>
      <c r="AU173" s="183" t="s">
        <v>85</v>
      </c>
      <c r="AY173" s="19" t="s">
        <v>141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9" t="s">
        <v>83</v>
      </c>
      <c r="BK173" s="184">
        <f>ROUND(I173*H173,2)</f>
        <v>0</v>
      </c>
      <c r="BL173" s="19" t="s">
        <v>159</v>
      </c>
      <c r="BM173" s="183" t="s">
        <v>531</v>
      </c>
    </row>
    <row r="174" s="12" customFormat="1" ht="22.8" customHeight="1">
      <c r="A174" s="12"/>
      <c r="B174" s="158"/>
      <c r="C174" s="12"/>
      <c r="D174" s="159" t="s">
        <v>74</v>
      </c>
      <c r="E174" s="169" t="s">
        <v>140</v>
      </c>
      <c r="F174" s="169" t="s">
        <v>343</v>
      </c>
      <c r="G174" s="12"/>
      <c r="H174" s="12"/>
      <c r="I174" s="161"/>
      <c r="J174" s="170">
        <f>BK174</f>
        <v>0</v>
      </c>
      <c r="K174" s="12"/>
      <c r="L174" s="158"/>
      <c r="M174" s="163"/>
      <c r="N174" s="164"/>
      <c r="O174" s="164"/>
      <c r="P174" s="165">
        <f>SUM(P175:P185)</f>
        <v>0</v>
      </c>
      <c r="Q174" s="164"/>
      <c r="R174" s="165">
        <f>SUM(R175:R185)</f>
        <v>115.676894</v>
      </c>
      <c r="S174" s="164"/>
      <c r="T174" s="166">
        <f>SUM(T175:T185)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59" t="s">
        <v>83</v>
      </c>
      <c r="AT174" s="167" t="s">
        <v>74</v>
      </c>
      <c r="AU174" s="167" t="s">
        <v>83</v>
      </c>
      <c r="AY174" s="159" t="s">
        <v>141</v>
      </c>
      <c r="BK174" s="168">
        <f>SUM(BK175:BK185)</f>
        <v>0</v>
      </c>
    </row>
    <row r="175" s="2" customFormat="1" ht="24.15" customHeight="1">
      <c r="A175" s="38"/>
      <c r="B175" s="171"/>
      <c r="C175" s="172" t="s">
        <v>333</v>
      </c>
      <c r="D175" s="172" t="s">
        <v>144</v>
      </c>
      <c r="E175" s="173" t="s">
        <v>345</v>
      </c>
      <c r="F175" s="174" t="s">
        <v>346</v>
      </c>
      <c r="G175" s="175" t="s">
        <v>222</v>
      </c>
      <c r="H175" s="176">
        <v>370.435</v>
      </c>
      <c r="I175" s="177"/>
      <c r="J175" s="178">
        <f>ROUND(I175*H175,2)</f>
        <v>0</v>
      </c>
      <c r="K175" s="174" t="s">
        <v>223</v>
      </c>
      <c r="L175" s="39"/>
      <c r="M175" s="179" t="s">
        <v>1</v>
      </c>
      <c r="N175" s="180" t="s">
        <v>40</v>
      </c>
      <c r="O175" s="77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3" t="s">
        <v>159</v>
      </c>
      <c r="AT175" s="183" t="s">
        <v>144</v>
      </c>
      <c r="AU175" s="183" t="s">
        <v>85</v>
      </c>
      <c r="AY175" s="19" t="s">
        <v>141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9" t="s">
        <v>83</v>
      </c>
      <c r="BK175" s="184">
        <f>ROUND(I175*H175,2)</f>
        <v>0</v>
      </c>
      <c r="BL175" s="19" t="s">
        <v>159</v>
      </c>
      <c r="BM175" s="183" t="s">
        <v>532</v>
      </c>
    </row>
    <row r="176" s="14" customFormat="1">
      <c r="A176" s="14"/>
      <c r="B176" s="193"/>
      <c r="C176" s="14"/>
      <c r="D176" s="186" t="s">
        <v>168</v>
      </c>
      <c r="E176" s="194" t="s">
        <v>1</v>
      </c>
      <c r="F176" s="195" t="s">
        <v>533</v>
      </c>
      <c r="G176" s="14"/>
      <c r="H176" s="196">
        <v>370.435</v>
      </c>
      <c r="I176" s="197"/>
      <c r="J176" s="14"/>
      <c r="K176" s="14"/>
      <c r="L176" s="193"/>
      <c r="M176" s="198"/>
      <c r="N176" s="199"/>
      <c r="O176" s="199"/>
      <c r="P176" s="199"/>
      <c r="Q176" s="199"/>
      <c r="R176" s="199"/>
      <c r="S176" s="199"/>
      <c r="T176" s="20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4" t="s">
        <v>168</v>
      </c>
      <c r="AU176" s="194" t="s">
        <v>85</v>
      </c>
      <c r="AV176" s="14" t="s">
        <v>85</v>
      </c>
      <c r="AW176" s="14" t="s">
        <v>31</v>
      </c>
      <c r="AX176" s="14" t="s">
        <v>83</v>
      </c>
      <c r="AY176" s="194" t="s">
        <v>141</v>
      </c>
    </row>
    <row r="177" s="2" customFormat="1" ht="16.5" customHeight="1">
      <c r="A177" s="38"/>
      <c r="B177" s="171"/>
      <c r="C177" s="214" t="s">
        <v>338</v>
      </c>
      <c r="D177" s="214" t="s">
        <v>287</v>
      </c>
      <c r="E177" s="215" t="s">
        <v>534</v>
      </c>
      <c r="F177" s="216" t="s">
        <v>535</v>
      </c>
      <c r="G177" s="217" t="s">
        <v>276</v>
      </c>
      <c r="H177" s="218">
        <v>41.134999999999998</v>
      </c>
      <c r="I177" s="219"/>
      <c r="J177" s="220">
        <f>ROUND(I177*H177,2)</f>
        <v>0</v>
      </c>
      <c r="K177" s="216" t="s">
        <v>223</v>
      </c>
      <c r="L177" s="221"/>
      <c r="M177" s="222" t="s">
        <v>1</v>
      </c>
      <c r="N177" s="223" t="s">
        <v>40</v>
      </c>
      <c r="O177" s="77"/>
      <c r="P177" s="181">
        <f>O177*H177</f>
        <v>0</v>
      </c>
      <c r="Q177" s="181">
        <v>1</v>
      </c>
      <c r="R177" s="181">
        <f>Q177*H177</f>
        <v>41.134999999999998</v>
      </c>
      <c r="S177" s="181">
        <v>0</v>
      </c>
      <c r="T177" s="18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3" t="s">
        <v>182</v>
      </c>
      <c r="AT177" s="183" t="s">
        <v>287</v>
      </c>
      <c r="AU177" s="183" t="s">
        <v>85</v>
      </c>
      <c r="AY177" s="19" t="s">
        <v>141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9" t="s">
        <v>83</v>
      </c>
      <c r="BK177" s="184">
        <f>ROUND(I177*H177,2)</f>
        <v>0</v>
      </c>
      <c r="BL177" s="19" t="s">
        <v>159</v>
      </c>
      <c r="BM177" s="183" t="s">
        <v>536</v>
      </c>
    </row>
    <row r="178" s="14" customFormat="1">
      <c r="A178" s="14"/>
      <c r="B178" s="193"/>
      <c r="C178" s="14"/>
      <c r="D178" s="186" t="s">
        <v>168</v>
      </c>
      <c r="E178" s="194" t="s">
        <v>1</v>
      </c>
      <c r="F178" s="195" t="s">
        <v>537</v>
      </c>
      <c r="G178" s="14"/>
      <c r="H178" s="196">
        <v>41.134999999999998</v>
      </c>
      <c r="I178" s="197"/>
      <c r="J178" s="14"/>
      <c r="K178" s="14"/>
      <c r="L178" s="193"/>
      <c r="M178" s="198"/>
      <c r="N178" s="199"/>
      <c r="O178" s="199"/>
      <c r="P178" s="199"/>
      <c r="Q178" s="199"/>
      <c r="R178" s="199"/>
      <c r="S178" s="199"/>
      <c r="T178" s="20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4" t="s">
        <v>168</v>
      </c>
      <c r="AU178" s="194" t="s">
        <v>85</v>
      </c>
      <c r="AV178" s="14" t="s">
        <v>85</v>
      </c>
      <c r="AW178" s="14" t="s">
        <v>31</v>
      </c>
      <c r="AX178" s="14" t="s">
        <v>83</v>
      </c>
      <c r="AY178" s="194" t="s">
        <v>141</v>
      </c>
    </row>
    <row r="179" s="2" customFormat="1" ht="16.5" customHeight="1">
      <c r="A179" s="38"/>
      <c r="B179" s="171"/>
      <c r="C179" s="214" t="s">
        <v>344</v>
      </c>
      <c r="D179" s="214" t="s">
        <v>287</v>
      </c>
      <c r="E179" s="215" t="s">
        <v>538</v>
      </c>
      <c r="F179" s="216" t="s">
        <v>539</v>
      </c>
      <c r="G179" s="217" t="s">
        <v>276</v>
      </c>
      <c r="H179" s="218">
        <v>41.134999999999998</v>
      </c>
      <c r="I179" s="219"/>
      <c r="J179" s="220">
        <f>ROUND(I179*H179,2)</f>
        <v>0</v>
      </c>
      <c r="K179" s="216" t="s">
        <v>223</v>
      </c>
      <c r="L179" s="221"/>
      <c r="M179" s="222" t="s">
        <v>1</v>
      </c>
      <c r="N179" s="223" t="s">
        <v>40</v>
      </c>
      <c r="O179" s="77"/>
      <c r="P179" s="181">
        <f>O179*H179</f>
        <v>0</v>
      </c>
      <c r="Q179" s="181">
        <v>1</v>
      </c>
      <c r="R179" s="181">
        <f>Q179*H179</f>
        <v>41.134999999999998</v>
      </c>
      <c r="S179" s="181">
        <v>0</v>
      </c>
      <c r="T179" s="18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3" t="s">
        <v>182</v>
      </c>
      <c r="AT179" s="183" t="s">
        <v>287</v>
      </c>
      <c r="AU179" s="183" t="s">
        <v>85</v>
      </c>
      <c r="AY179" s="19" t="s">
        <v>141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9" t="s">
        <v>83</v>
      </c>
      <c r="BK179" s="184">
        <f>ROUND(I179*H179,2)</f>
        <v>0</v>
      </c>
      <c r="BL179" s="19" t="s">
        <v>159</v>
      </c>
      <c r="BM179" s="183" t="s">
        <v>540</v>
      </c>
    </row>
    <row r="180" s="2" customFormat="1" ht="16.5" customHeight="1">
      <c r="A180" s="38"/>
      <c r="B180" s="171"/>
      <c r="C180" s="214" t="s">
        <v>350</v>
      </c>
      <c r="D180" s="214" t="s">
        <v>287</v>
      </c>
      <c r="E180" s="215" t="s">
        <v>541</v>
      </c>
      <c r="F180" s="216" t="s">
        <v>542</v>
      </c>
      <c r="G180" s="217" t="s">
        <v>276</v>
      </c>
      <c r="H180" s="218">
        <v>32.908000000000001</v>
      </c>
      <c r="I180" s="219"/>
      <c r="J180" s="220">
        <f>ROUND(I180*H180,2)</f>
        <v>0</v>
      </c>
      <c r="K180" s="216" t="s">
        <v>223</v>
      </c>
      <c r="L180" s="221"/>
      <c r="M180" s="222" t="s">
        <v>1</v>
      </c>
      <c r="N180" s="223" t="s">
        <v>40</v>
      </c>
      <c r="O180" s="77"/>
      <c r="P180" s="181">
        <f>O180*H180</f>
        <v>0</v>
      </c>
      <c r="Q180" s="181">
        <v>1</v>
      </c>
      <c r="R180" s="181">
        <f>Q180*H180</f>
        <v>32.908000000000001</v>
      </c>
      <c r="S180" s="181">
        <v>0</v>
      </c>
      <c r="T180" s="18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3" t="s">
        <v>182</v>
      </c>
      <c r="AT180" s="183" t="s">
        <v>287</v>
      </c>
      <c r="AU180" s="183" t="s">
        <v>85</v>
      </c>
      <c r="AY180" s="19" t="s">
        <v>141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9" t="s">
        <v>83</v>
      </c>
      <c r="BK180" s="184">
        <f>ROUND(I180*H180,2)</f>
        <v>0</v>
      </c>
      <c r="BL180" s="19" t="s">
        <v>159</v>
      </c>
      <c r="BM180" s="183" t="s">
        <v>543</v>
      </c>
    </row>
    <row r="181" s="14" customFormat="1">
      <c r="A181" s="14"/>
      <c r="B181" s="193"/>
      <c r="C181" s="14"/>
      <c r="D181" s="186" t="s">
        <v>168</v>
      </c>
      <c r="E181" s="194" t="s">
        <v>1</v>
      </c>
      <c r="F181" s="195" t="s">
        <v>544</v>
      </c>
      <c r="G181" s="14"/>
      <c r="H181" s="196">
        <v>32.908000000000001</v>
      </c>
      <c r="I181" s="197"/>
      <c r="J181" s="14"/>
      <c r="K181" s="14"/>
      <c r="L181" s="193"/>
      <c r="M181" s="198"/>
      <c r="N181" s="199"/>
      <c r="O181" s="199"/>
      <c r="P181" s="199"/>
      <c r="Q181" s="199"/>
      <c r="R181" s="199"/>
      <c r="S181" s="199"/>
      <c r="T181" s="20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4" t="s">
        <v>168</v>
      </c>
      <c r="AU181" s="194" t="s">
        <v>85</v>
      </c>
      <c r="AV181" s="14" t="s">
        <v>85</v>
      </c>
      <c r="AW181" s="14" t="s">
        <v>31</v>
      </c>
      <c r="AX181" s="14" t="s">
        <v>83</v>
      </c>
      <c r="AY181" s="194" t="s">
        <v>141</v>
      </c>
    </row>
    <row r="182" s="2" customFormat="1" ht="24.15" customHeight="1">
      <c r="A182" s="38"/>
      <c r="B182" s="171"/>
      <c r="C182" s="172" t="s">
        <v>355</v>
      </c>
      <c r="D182" s="172" t="s">
        <v>144</v>
      </c>
      <c r="E182" s="173" t="s">
        <v>365</v>
      </c>
      <c r="F182" s="174" t="s">
        <v>366</v>
      </c>
      <c r="G182" s="175" t="s">
        <v>222</v>
      </c>
      <c r="H182" s="176">
        <v>2.2000000000000002</v>
      </c>
      <c r="I182" s="177"/>
      <c r="J182" s="178">
        <f>ROUND(I182*H182,2)</f>
        <v>0</v>
      </c>
      <c r="K182" s="174" t="s">
        <v>223</v>
      </c>
      <c r="L182" s="39"/>
      <c r="M182" s="179" t="s">
        <v>1</v>
      </c>
      <c r="N182" s="180" t="s">
        <v>40</v>
      </c>
      <c r="O182" s="77"/>
      <c r="P182" s="181">
        <f>O182*H182</f>
        <v>0</v>
      </c>
      <c r="Q182" s="181">
        <v>0.089219999999999994</v>
      </c>
      <c r="R182" s="181">
        <f>Q182*H182</f>
        <v>0.19628400000000001</v>
      </c>
      <c r="S182" s="181">
        <v>0</v>
      </c>
      <c r="T182" s="18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3" t="s">
        <v>159</v>
      </c>
      <c r="AT182" s="183" t="s">
        <v>144</v>
      </c>
      <c r="AU182" s="183" t="s">
        <v>85</v>
      </c>
      <c r="AY182" s="19" t="s">
        <v>141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9" t="s">
        <v>83</v>
      </c>
      <c r="BK182" s="184">
        <f>ROUND(I182*H182,2)</f>
        <v>0</v>
      </c>
      <c r="BL182" s="19" t="s">
        <v>159</v>
      </c>
      <c r="BM182" s="183" t="s">
        <v>545</v>
      </c>
    </row>
    <row r="183" s="14" customFormat="1">
      <c r="A183" s="14"/>
      <c r="B183" s="193"/>
      <c r="C183" s="14"/>
      <c r="D183" s="186" t="s">
        <v>168</v>
      </c>
      <c r="E183" s="194" t="s">
        <v>1</v>
      </c>
      <c r="F183" s="195" t="s">
        <v>546</v>
      </c>
      <c r="G183" s="14"/>
      <c r="H183" s="196">
        <v>2.2000000000000002</v>
      </c>
      <c r="I183" s="197"/>
      <c r="J183" s="14"/>
      <c r="K183" s="14"/>
      <c r="L183" s="193"/>
      <c r="M183" s="198"/>
      <c r="N183" s="199"/>
      <c r="O183" s="199"/>
      <c r="P183" s="199"/>
      <c r="Q183" s="199"/>
      <c r="R183" s="199"/>
      <c r="S183" s="199"/>
      <c r="T183" s="20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4" t="s">
        <v>168</v>
      </c>
      <c r="AU183" s="194" t="s">
        <v>85</v>
      </c>
      <c r="AV183" s="14" t="s">
        <v>85</v>
      </c>
      <c r="AW183" s="14" t="s">
        <v>31</v>
      </c>
      <c r="AX183" s="14" t="s">
        <v>83</v>
      </c>
      <c r="AY183" s="194" t="s">
        <v>141</v>
      </c>
    </row>
    <row r="184" s="2" customFormat="1" ht="24.15" customHeight="1">
      <c r="A184" s="38"/>
      <c r="B184" s="171"/>
      <c r="C184" s="214" t="s">
        <v>359</v>
      </c>
      <c r="D184" s="214" t="s">
        <v>287</v>
      </c>
      <c r="E184" s="215" t="s">
        <v>390</v>
      </c>
      <c r="F184" s="216" t="s">
        <v>391</v>
      </c>
      <c r="G184" s="217" t="s">
        <v>222</v>
      </c>
      <c r="H184" s="218">
        <v>2.3100000000000001</v>
      </c>
      <c r="I184" s="219"/>
      <c r="J184" s="220">
        <f>ROUND(I184*H184,2)</f>
        <v>0</v>
      </c>
      <c r="K184" s="216" t="s">
        <v>223</v>
      </c>
      <c r="L184" s="221"/>
      <c r="M184" s="222" t="s">
        <v>1</v>
      </c>
      <c r="N184" s="223" t="s">
        <v>40</v>
      </c>
      <c r="O184" s="77"/>
      <c r="P184" s="181">
        <f>O184*H184</f>
        <v>0</v>
      </c>
      <c r="Q184" s="181">
        <v>0.13100000000000001</v>
      </c>
      <c r="R184" s="181">
        <f>Q184*H184</f>
        <v>0.30261000000000005</v>
      </c>
      <c r="S184" s="181">
        <v>0</v>
      </c>
      <c r="T184" s="18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3" t="s">
        <v>182</v>
      </c>
      <c r="AT184" s="183" t="s">
        <v>287</v>
      </c>
      <c r="AU184" s="183" t="s">
        <v>85</v>
      </c>
      <c r="AY184" s="19" t="s">
        <v>141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9" t="s">
        <v>83</v>
      </c>
      <c r="BK184" s="184">
        <f>ROUND(I184*H184,2)</f>
        <v>0</v>
      </c>
      <c r="BL184" s="19" t="s">
        <v>159</v>
      </c>
      <c r="BM184" s="183" t="s">
        <v>547</v>
      </c>
    </row>
    <row r="185" s="14" customFormat="1">
      <c r="A185" s="14"/>
      <c r="B185" s="193"/>
      <c r="C185" s="14"/>
      <c r="D185" s="186" t="s">
        <v>168</v>
      </c>
      <c r="E185" s="194" t="s">
        <v>1</v>
      </c>
      <c r="F185" s="195" t="s">
        <v>548</v>
      </c>
      <c r="G185" s="14"/>
      <c r="H185" s="196">
        <v>2.3100000000000001</v>
      </c>
      <c r="I185" s="197"/>
      <c r="J185" s="14"/>
      <c r="K185" s="14"/>
      <c r="L185" s="193"/>
      <c r="M185" s="198"/>
      <c r="N185" s="199"/>
      <c r="O185" s="199"/>
      <c r="P185" s="199"/>
      <c r="Q185" s="199"/>
      <c r="R185" s="199"/>
      <c r="S185" s="199"/>
      <c r="T185" s="20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4" t="s">
        <v>168</v>
      </c>
      <c r="AU185" s="194" t="s">
        <v>85</v>
      </c>
      <c r="AV185" s="14" t="s">
        <v>85</v>
      </c>
      <c r="AW185" s="14" t="s">
        <v>31</v>
      </c>
      <c r="AX185" s="14" t="s">
        <v>83</v>
      </c>
      <c r="AY185" s="194" t="s">
        <v>141</v>
      </c>
    </row>
    <row r="186" s="12" customFormat="1" ht="22.8" customHeight="1">
      <c r="A186" s="12"/>
      <c r="B186" s="158"/>
      <c r="C186" s="12"/>
      <c r="D186" s="159" t="s">
        <v>74</v>
      </c>
      <c r="E186" s="169" t="s">
        <v>182</v>
      </c>
      <c r="F186" s="169" t="s">
        <v>399</v>
      </c>
      <c r="G186" s="12"/>
      <c r="H186" s="12"/>
      <c r="I186" s="161"/>
      <c r="J186" s="170">
        <f>BK186</f>
        <v>0</v>
      </c>
      <c r="K186" s="12"/>
      <c r="L186" s="158"/>
      <c r="M186" s="163"/>
      <c r="N186" s="164"/>
      <c r="O186" s="164"/>
      <c r="P186" s="165">
        <f>SUM(P187:P190)</f>
        <v>0</v>
      </c>
      <c r="Q186" s="164"/>
      <c r="R186" s="165">
        <f>SUM(R187:R190)</f>
        <v>0.0094800000000000006</v>
      </c>
      <c r="S186" s="164"/>
      <c r="T186" s="166">
        <f>SUM(T187:T190)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59" t="s">
        <v>83</v>
      </c>
      <c r="AT186" s="167" t="s">
        <v>74</v>
      </c>
      <c r="AU186" s="167" t="s">
        <v>83</v>
      </c>
      <c r="AY186" s="159" t="s">
        <v>141</v>
      </c>
      <c r="BK186" s="168">
        <f>SUM(BK187:BK190)</f>
        <v>0</v>
      </c>
    </row>
    <row r="187" s="2" customFormat="1" ht="16.5" customHeight="1">
      <c r="A187" s="38"/>
      <c r="B187" s="171"/>
      <c r="C187" s="214" t="s">
        <v>364</v>
      </c>
      <c r="D187" s="214" t="s">
        <v>287</v>
      </c>
      <c r="E187" s="215" t="s">
        <v>407</v>
      </c>
      <c r="F187" s="216" t="s">
        <v>408</v>
      </c>
      <c r="G187" s="217" t="s">
        <v>403</v>
      </c>
      <c r="H187" s="218">
        <v>3.1499999999999999</v>
      </c>
      <c r="I187" s="219"/>
      <c r="J187" s="220">
        <f>ROUND(I187*H187,2)</f>
        <v>0</v>
      </c>
      <c r="K187" s="216" t="s">
        <v>223</v>
      </c>
      <c r="L187" s="221"/>
      <c r="M187" s="222" t="s">
        <v>1</v>
      </c>
      <c r="N187" s="223" t="s">
        <v>40</v>
      </c>
      <c r="O187" s="77"/>
      <c r="P187" s="181">
        <f>O187*H187</f>
        <v>0</v>
      </c>
      <c r="Q187" s="181">
        <v>0.0030000000000000001</v>
      </c>
      <c r="R187" s="181">
        <f>Q187*H187</f>
        <v>0.0094500000000000001</v>
      </c>
      <c r="S187" s="181">
        <v>0</v>
      </c>
      <c r="T187" s="18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83" t="s">
        <v>182</v>
      </c>
      <c r="AT187" s="183" t="s">
        <v>287</v>
      </c>
      <c r="AU187" s="183" t="s">
        <v>85</v>
      </c>
      <c r="AY187" s="19" t="s">
        <v>141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9" t="s">
        <v>83</v>
      </c>
      <c r="BK187" s="184">
        <f>ROUND(I187*H187,2)</f>
        <v>0</v>
      </c>
      <c r="BL187" s="19" t="s">
        <v>159</v>
      </c>
      <c r="BM187" s="183" t="s">
        <v>549</v>
      </c>
    </row>
    <row r="188" s="14" customFormat="1">
      <c r="A188" s="14"/>
      <c r="B188" s="193"/>
      <c r="C188" s="14"/>
      <c r="D188" s="186" t="s">
        <v>168</v>
      </c>
      <c r="E188" s="194" t="s">
        <v>1</v>
      </c>
      <c r="F188" s="195" t="s">
        <v>550</v>
      </c>
      <c r="G188" s="14"/>
      <c r="H188" s="196">
        <v>3.1499999999999999</v>
      </c>
      <c r="I188" s="197"/>
      <c r="J188" s="14"/>
      <c r="K188" s="14"/>
      <c r="L188" s="193"/>
      <c r="M188" s="198"/>
      <c r="N188" s="199"/>
      <c r="O188" s="199"/>
      <c r="P188" s="199"/>
      <c r="Q188" s="199"/>
      <c r="R188" s="199"/>
      <c r="S188" s="199"/>
      <c r="T188" s="20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4" t="s">
        <v>168</v>
      </c>
      <c r="AU188" s="194" t="s">
        <v>85</v>
      </c>
      <c r="AV188" s="14" t="s">
        <v>85</v>
      </c>
      <c r="AW188" s="14" t="s">
        <v>31</v>
      </c>
      <c r="AX188" s="14" t="s">
        <v>83</v>
      </c>
      <c r="AY188" s="194" t="s">
        <v>141</v>
      </c>
    </row>
    <row r="189" s="2" customFormat="1" ht="16.5" customHeight="1">
      <c r="A189" s="38"/>
      <c r="B189" s="171"/>
      <c r="C189" s="172" t="s">
        <v>369</v>
      </c>
      <c r="D189" s="172" t="s">
        <v>144</v>
      </c>
      <c r="E189" s="173" t="s">
        <v>551</v>
      </c>
      <c r="F189" s="174" t="s">
        <v>552</v>
      </c>
      <c r="G189" s="175" t="s">
        <v>403</v>
      </c>
      <c r="H189" s="176">
        <v>3</v>
      </c>
      <c r="I189" s="177"/>
      <c r="J189" s="178">
        <f>ROUND(I189*H189,2)</f>
        <v>0</v>
      </c>
      <c r="K189" s="174" t="s">
        <v>1</v>
      </c>
      <c r="L189" s="39"/>
      <c r="M189" s="179" t="s">
        <v>1</v>
      </c>
      <c r="N189" s="180" t="s">
        <v>40</v>
      </c>
      <c r="O189" s="77"/>
      <c r="P189" s="181">
        <f>O189*H189</f>
        <v>0</v>
      </c>
      <c r="Q189" s="181">
        <v>1.0000000000000001E-05</v>
      </c>
      <c r="R189" s="181">
        <f>Q189*H189</f>
        <v>3.0000000000000004E-05</v>
      </c>
      <c r="S189" s="181">
        <v>0</v>
      </c>
      <c r="T189" s="18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83" t="s">
        <v>553</v>
      </c>
      <c r="AT189" s="183" t="s">
        <v>144</v>
      </c>
      <c r="AU189" s="183" t="s">
        <v>85</v>
      </c>
      <c r="AY189" s="19" t="s">
        <v>141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9" t="s">
        <v>83</v>
      </c>
      <c r="BK189" s="184">
        <f>ROUND(I189*H189,2)</f>
        <v>0</v>
      </c>
      <c r="BL189" s="19" t="s">
        <v>553</v>
      </c>
      <c r="BM189" s="183" t="s">
        <v>554</v>
      </c>
    </row>
    <row r="190" s="14" customFormat="1">
      <c r="A190" s="14"/>
      <c r="B190" s="193"/>
      <c r="C190" s="14"/>
      <c r="D190" s="186" t="s">
        <v>168</v>
      </c>
      <c r="E190" s="194" t="s">
        <v>1</v>
      </c>
      <c r="F190" s="195" t="s">
        <v>555</v>
      </c>
      <c r="G190" s="14"/>
      <c r="H190" s="196">
        <v>3</v>
      </c>
      <c r="I190" s="197"/>
      <c r="J190" s="14"/>
      <c r="K190" s="14"/>
      <c r="L190" s="193"/>
      <c r="M190" s="198"/>
      <c r="N190" s="199"/>
      <c r="O190" s="199"/>
      <c r="P190" s="199"/>
      <c r="Q190" s="199"/>
      <c r="R190" s="199"/>
      <c r="S190" s="199"/>
      <c r="T190" s="20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4" t="s">
        <v>168</v>
      </c>
      <c r="AU190" s="194" t="s">
        <v>85</v>
      </c>
      <c r="AV190" s="14" t="s">
        <v>85</v>
      </c>
      <c r="AW190" s="14" t="s">
        <v>31</v>
      </c>
      <c r="AX190" s="14" t="s">
        <v>83</v>
      </c>
      <c r="AY190" s="194" t="s">
        <v>141</v>
      </c>
    </row>
    <row r="191" s="12" customFormat="1" ht="22.8" customHeight="1">
      <c r="A191" s="12"/>
      <c r="B191" s="158"/>
      <c r="C191" s="12"/>
      <c r="D191" s="159" t="s">
        <v>74</v>
      </c>
      <c r="E191" s="169" t="s">
        <v>186</v>
      </c>
      <c r="F191" s="169" t="s">
        <v>411</v>
      </c>
      <c r="G191" s="12"/>
      <c r="H191" s="12"/>
      <c r="I191" s="161"/>
      <c r="J191" s="170">
        <f>BK191</f>
        <v>0</v>
      </c>
      <c r="K191" s="12"/>
      <c r="L191" s="158"/>
      <c r="M191" s="163"/>
      <c r="N191" s="164"/>
      <c r="O191" s="164"/>
      <c r="P191" s="165">
        <f>SUM(P192:P203)</f>
        <v>0</v>
      </c>
      <c r="Q191" s="164"/>
      <c r="R191" s="165">
        <f>SUM(R192:R203)</f>
        <v>71.860391200000009</v>
      </c>
      <c r="S191" s="164"/>
      <c r="T191" s="166">
        <f>SUM(T192:T203)</f>
        <v>2.4100000000000001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9" t="s">
        <v>83</v>
      </c>
      <c r="AT191" s="167" t="s">
        <v>74</v>
      </c>
      <c r="AU191" s="167" t="s">
        <v>83</v>
      </c>
      <c r="AY191" s="159" t="s">
        <v>141</v>
      </c>
      <c r="BK191" s="168">
        <f>SUM(BK192:BK203)</f>
        <v>0</v>
      </c>
    </row>
    <row r="192" s="2" customFormat="1" ht="33" customHeight="1">
      <c r="A192" s="38"/>
      <c r="B192" s="171"/>
      <c r="C192" s="172" t="s">
        <v>374</v>
      </c>
      <c r="D192" s="172" t="s">
        <v>144</v>
      </c>
      <c r="E192" s="173" t="s">
        <v>435</v>
      </c>
      <c r="F192" s="174" t="s">
        <v>436</v>
      </c>
      <c r="G192" s="175" t="s">
        <v>403</v>
      </c>
      <c r="H192" s="176">
        <v>361.97000000000003</v>
      </c>
      <c r="I192" s="177"/>
      <c r="J192" s="178">
        <f>ROUND(I192*H192,2)</f>
        <v>0</v>
      </c>
      <c r="K192" s="174" t="s">
        <v>223</v>
      </c>
      <c r="L192" s="39"/>
      <c r="M192" s="179" t="s">
        <v>1</v>
      </c>
      <c r="N192" s="180" t="s">
        <v>40</v>
      </c>
      <c r="O192" s="77"/>
      <c r="P192" s="181">
        <f>O192*H192</f>
        <v>0</v>
      </c>
      <c r="Q192" s="181">
        <v>0.1295</v>
      </c>
      <c r="R192" s="181">
        <f>Q192*H192</f>
        <v>46.875115000000008</v>
      </c>
      <c r="S192" s="181">
        <v>0</v>
      </c>
      <c r="T192" s="18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3" t="s">
        <v>159</v>
      </c>
      <c r="AT192" s="183" t="s">
        <v>144</v>
      </c>
      <c r="AU192" s="183" t="s">
        <v>85</v>
      </c>
      <c r="AY192" s="19" t="s">
        <v>141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9" t="s">
        <v>83</v>
      </c>
      <c r="BK192" s="184">
        <f>ROUND(I192*H192,2)</f>
        <v>0</v>
      </c>
      <c r="BL192" s="19" t="s">
        <v>159</v>
      </c>
      <c r="BM192" s="183" t="s">
        <v>556</v>
      </c>
    </row>
    <row r="193" s="14" customFormat="1">
      <c r="A193" s="14"/>
      <c r="B193" s="193"/>
      <c r="C193" s="14"/>
      <c r="D193" s="186" t="s">
        <v>168</v>
      </c>
      <c r="E193" s="194" t="s">
        <v>1</v>
      </c>
      <c r="F193" s="195" t="s">
        <v>557</v>
      </c>
      <c r="G193" s="14"/>
      <c r="H193" s="196">
        <v>209.62000000000001</v>
      </c>
      <c r="I193" s="197"/>
      <c r="J193" s="14"/>
      <c r="K193" s="14"/>
      <c r="L193" s="193"/>
      <c r="M193" s="198"/>
      <c r="N193" s="199"/>
      <c r="O193" s="199"/>
      <c r="P193" s="199"/>
      <c r="Q193" s="199"/>
      <c r="R193" s="199"/>
      <c r="S193" s="199"/>
      <c r="T193" s="20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4" t="s">
        <v>168</v>
      </c>
      <c r="AU193" s="194" t="s">
        <v>85</v>
      </c>
      <c r="AV193" s="14" t="s">
        <v>85</v>
      </c>
      <c r="AW193" s="14" t="s">
        <v>31</v>
      </c>
      <c r="AX193" s="14" t="s">
        <v>75</v>
      </c>
      <c r="AY193" s="194" t="s">
        <v>141</v>
      </c>
    </row>
    <row r="194" s="14" customFormat="1">
      <c r="A194" s="14"/>
      <c r="B194" s="193"/>
      <c r="C194" s="14"/>
      <c r="D194" s="186" t="s">
        <v>168</v>
      </c>
      <c r="E194" s="194" t="s">
        <v>1</v>
      </c>
      <c r="F194" s="195" t="s">
        <v>558</v>
      </c>
      <c r="G194" s="14"/>
      <c r="H194" s="196">
        <v>152.34999999999999</v>
      </c>
      <c r="I194" s="197"/>
      <c r="J194" s="14"/>
      <c r="K194" s="14"/>
      <c r="L194" s="193"/>
      <c r="M194" s="198"/>
      <c r="N194" s="199"/>
      <c r="O194" s="199"/>
      <c r="P194" s="199"/>
      <c r="Q194" s="199"/>
      <c r="R194" s="199"/>
      <c r="S194" s="199"/>
      <c r="T194" s="20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4" t="s">
        <v>168</v>
      </c>
      <c r="AU194" s="194" t="s">
        <v>85</v>
      </c>
      <c r="AV194" s="14" t="s">
        <v>85</v>
      </c>
      <c r="AW194" s="14" t="s">
        <v>31</v>
      </c>
      <c r="AX194" s="14" t="s">
        <v>75</v>
      </c>
      <c r="AY194" s="194" t="s">
        <v>141</v>
      </c>
    </row>
    <row r="195" s="15" customFormat="1">
      <c r="A195" s="15"/>
      <c r="B195" s="206"/>
      <c r="C195" s="15"/>
      <c r="D195" s="186" t="s">
        <v>168</v>
      </c>
      <c r="E195" s="207" t="s">
        <v>1</v>
      </c>
      <c r="F195" s="208" t="s">
        <v>236</v>
      </c>
      <c r="G195" s="15"/>
      <c r="H195" s="209">
        <v>361.97000000000003</v>
      </c>
      <c r="I195" s="210"/>
      <c r="J195" s="15"/>
      <c r="K195" s="15"/>
      <c r="L195" s="206"/>
      <c r="M195" s="211"/>
      <c r="N195" s="212"/>
      <c r="O195" s="212"/>
      <c r="P195" s="212"/>
      <c r="Q195" s="212"/>
      <c r="R195" s="212"/>
      <c r="S195" s="212"/>
      <c r="T195" s="21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07" t="s">
        <v>168</v>
      </c>
      <c r="AU195" s="207" t="s">
        <v>85</v>
      </c>
      <c r="AV195" s="15" t="s">
        <v>159</v>
      </c>
      <c r="AW195" s="15" t="s">
        <v>31</v>
      </c>
      <c r="AX195" s="15" t="s">
        <v>83</v>
      </c>
      <c r="AY195" s="207" t="s">
        <v>141</v>
      </c>
    </row>
    <row r="196" s="2" customFormat="1" ht="16.5" customHeight="1">
      <c r="A196" s="38"/>
      <c r="B196" s="171"/>
      <c r="C196" s="214" t="s">
        <v>379</v>
      </c>
      <c r="D196" s="214" t="s">
        <v>287</v>
      </c>
      <c r="E196" s="215" t="s">
        <v>441</v>
      </c>
      <c r="F196" s="216" t="s">
        <v>442</v>
      </c>
      <c r="G196" s="217" t="s">
        <v>403</v>
      </c>
      <c r="H196" s="218">
        <v>380.10000000000002</v>
      </c>
      <c r="I196" s="219"/>
      <c r="J196" s="220">
        <f>ROUND(I196*H196,2)</f>
        <v>0</v>
      </c>
      <c r="K196" s="216" t="s">
        <v>223</v>
      </c>
      <c r="L196" s="221"/>
      <c r="M196" s="222" t="s">
        <v>1</v>
      </c>
      <c r="N196" s="223" t="s">
        <v>40</v>
      </c>
      <c r="O196" s="77"/>
      <c r="P196" s="181">
        <f>O196*H196</f>
        <v>0</v>
      </c>
      <c r="Q196" s="181">
        <v>0.033500000000000002</v>
      </c>
      <c r="R196" s="181">
        <f>Q196*H196</f>
        <v>12.733350000000002</v>
      </c>
      <c r="S196" s="181">
        <v>0</v>
      </c>
      <c r="T196" s="18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83" t="s">
        <v>182</v>
      </c>
      <c r="AT196" s="183" t="s">
        <v>287</v>
      </c>
      <c r="AU196" s="183" t="s">
        <v>85</v>
      </c>
      <c r="AY196" s="19" t="s">
        <v>141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9" t="s">
        <v>83</v>
      </c>
      <c r="BK196" s="184">
        <f>ROUND(I196*H196,2)</f>
        <v>0</v>
      </c>
      <c r="BL196" s="19" t="s">
        <v>159</v>
      </c>
      <c r="BM196" s="183" t="s">
        <v>559</v>
      </c>
    </row>
    <row r="197" s="14" customFormat="1">
      <c r="A197" s="14"/>
      <c r="B197" s="193"/>
      <c r="C197" s="14"/>
      <c r="D197" s="186" t="s">
        <v>168</v>
      </c>
      <c r="E197" s="194" t="s">
        <v>1</v>
      </c>
      <c r="F197" s="195" t="s">
        <v>560</v>
      </c>
      <c r="G197" s="14"/>
      <c r="H197" s="196">
        <v>380.10000000000002</v>
      </c>
      <c r="I197" s="197"/>
      <c r="J197" s="14"/>
      <c r="K197" s="14"/>
      <c r="L197" s="193"/>
      <c r="M197" s="198"/>
      <c r="N197" s="199"/>
      <c r="O197" s="199"/>
      <c r="P197" s="199"/>
      <c r="Q197" s="199"/>
      <c r="R197" s="199"/>
      <c r="S197" s="199"/>
      <c r="T197" s="20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4" t="s">
        <v>168</v>
      </c>
      <c r="AU197" s="194" t="s">
        <v>85</v>
      </c>
      <c r="AV197" s="14" t="s">
        <v>85</v>
      </c>
      <c r="AW197" s="14" t="s">
        <v>31</v>
      </c>
      <c r="AX197" s="14" t="s">
        <v>83</v>
      </c>
      <c r="AY197" s="194" t="s">
        <v>141</v>
      </c>
    </row>
    <row r="198" s="2" customFormat="1" ht="24.15" customHeight="1">
      <c r="A198" s="38"/>
      <c r="B198" s="171"/>
      <c r="C198" s="172" t="s">
        <v>384</v>
      </c>
      <c r="D198" s="172" t="s">
        <v>144</v>
      </c>
      <c r="E198" s="173" t="s">
        <v>446</v>
      </c>
      <c r="F198" s="174" t="s">
        <v>447</v>
      </c>
      <c r="G198" s="175" t="s">
        <v>239</v>
      </c>
      <c r="H198" s="176">
        <v>5.4299999999999997</v>
      </c>
      <c r="I198" s="177"/>
      <c r="J198" s="178">
        <f>ROUND(I198*H198,2)</f>
        <v>0</v>
      </c>
      <c r="K198" s="174" t="s">
        <v>223</v>
      </c>
      <c r="L198" s="39"/>
      <c r="M198" s="179" t="s">
        <v>1</v>
      </c>
      <c r="N198" s="180" t="s">
        <v>40</v>
      </c>
      <c r="O198" s="77"/>
      <c r="P198" s="181">
        <f>O198*H198</f>
        <v>0</v>
      </c>
      <c r="Q198" s="181">
        <v>2.2563399999999998</v>
      </c>
      <c r="R198" s="181">
        <f>Q198*H198</f>
        <v>12.251926199999998</v>
      </c>
      <c r="S198" s="181">
        <v>0</v>
      </c>
      <c r="T198" s="18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83" t="s">
        <v>159</v>
      </c>
      <c r="AT198" s="183" t="s">
        <v>144</v>
      </c>
      <c r="AU198" s="183" t="s">
        <v>85</v>
      </c>
      <c r="AY198" s="19" t="s">
        <v>141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9" t="s">
        <v>83</v>
      </c>
      <c r="BK198" s="184">
        <f>ROUND(I198*H198,2)</f>
        <v>0</v>
      </c>
      <c r="BL198" s="19" t="s">
        <v>159</v>
      </c>
      <c r="BM198" s="183" t="s">
        <v>561</v>
      </c>
    </row>
    <row r="199" s="14" customFormat="1">
      <c r="A199" s="14"/>
      <c r="B199" s="193"/>
      <c r="C199" s="14"/>
      <c r="D199" s="186" t="s">
        <v>168</v>
      </c>
      <c r="E199" s="194" t="s">
        <v>1</v>
      </c>
      <c r="F199" s="195" t="s">
        <v>562</v>
      </c>
      <c r="G199" s="14"/>
      <c r="H199" s="196">
        <v>5.4299999999999997</v>
      </c>
      <c r="I199" s="197"/>
      <c r="J199" s="14"/>
      <c r="K199" s="14"/>
      <c r="L199" s="193"/>
      <c r="M199" s="198"/>
      <c r="N199" s="199"/>
      <c r="O199" s="199"/>
      <c r="P199" s="199"/>
      <c r="Q199" s="199"/>
      <c r="R199" s="199"/>
      <c r="S199" s="199"/>
      <c r="T199" s="20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4" t="s">
        <v>168</v>
      </c>
      <c r="AU199" s="194" t="s">
        <v>85</v>
      </c>
      <c r="AV199" s="14" t="s">
        <v>85</v>
      </c>
      <c r="AW199" s="14" t="s">
        <v>31</v>
      </c>
      <c r="AX199" s="14" t="s">
        <v>83</v>
      </c>
      <c r="AY199" s="194" t="s">
        <v>141</v>
      </c>
    </row>
    <row r="200" s="2" customFormat="1" ht="16.5" customHeight="1">
      <c r="A200" s="38"/>
      <c r="B200" s="171"/>
      <c r="C200" s="172" t="s">
        <v>389</v>
      </c>
      <c r="D200" s="172" t="s">
        <v>144</v>
      </c>
      <c r="E200" s="173" t="s">
        <v>563</v>
      </c>
      <c r="F200" s="174" t="s">
        <v>564</v>
      </c>
      <c r="G200" s="175" t="s">
        <v>320</v>
      </c>
      <c r="H200" s="176">
        <v>5</v>
      </c>
      <c r="I200" s="177"/>
      <c r="J200" s="178">
        <f>ROUND(I200*H200,2)</f>
        <v>0</v>
      </c>
      <c r="K200" s="174" t="s">
        <v>223</v>
      </c>
      <c r="L200" s="39"/>
      <c r="M200" s="179" t="s">
        <v>1</v>
      </c>
      <c r="N200" s="180" t="s">
        <v>40</v>
      </c>
      <c r="O200" s="77"/>
      <c r="P200" s="181">
        <f>O200*H200</f>
        <v>0</v>
      </c>
      <c r="Q200" s="181">
        <v>0</v>
      </c>
      <c r="R200" s="181">
        <f>Q200*H200</f>
        <v>0</v>
      </c>
      <c r="S200" s="181">
        <v>0.48199999999999998</v>
      </c>
      <c r="T200" s="182">
        <f>S200*H200</f>
        <v>2.4100000000000001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83" t="s">
        <v>159</v>
      </c>
      <c r="AT200" s="183" t="s">
        <v>144</v>
      </c>
      <c r="AU200" s="183" t="s">
        <v>85</v>
      </c>
      <c r="AY200" s="19" t="s">
        <v>141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9" t="s">
        <v>83</v>
      </c>
      <c r="BK200" s="184">
        <f>ROUND(I200*H200,2)</f>
        <v>0</v>
      </c>
      <c r="BL200" s="19" t="s">
        <v>159</v>
      </c>
      <c r="BM200" s="183" t="s">
        <v>565</v>
      </c>
    </row>
    <row r="201" s="14" customFormat="1">
      <c r="A201" s="14"/>
      <c r="B201" s="193"/>
      <c r="C201" s="14"/>
      <c r="D201" s="186" t="s">
        <v>168</v>
      </c>
      <c r="E201" s="194" t="s">
        <v>1</v>
      </c>
      <c r="F201" s="195" t="s">
        <v>566</v>
      </c>
      <c r="G201" s="14"/>
      <c r="H201" s="196">
        <v>5</v>
      </c>
      <c r="I201" s="197"/>
      <c r="J201" s="14"/>
      <c r="K201" s="14"/>
      <c r="L201" s="193"/>
      <c r="M201" s="198"/>
      <c r="N201" s="199"/>
      <c r="O201" s="199"/>
      <c r="P201" s="199"/>
      <c r="Q201" s="199"/>
      <c r="R201" s="199"/>
      <c r="S201" s="199"/>
      <c r="T201" s="20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4" t="s">
        <v>168</v>
      </c>
      <c r="AU201" s="194" t="s">
        <v>85</v>
      </c>
      <c r="AV201" s="14" t="s">
        <v>85</v>
      </c>
      <c r="AW201" s="14" t="s">
        <v>31</v>
      </c>
      <c r="AX201" s="14" t="s">
        <v>83</v>
      </c>
      <c r="AY201" s="194" t="s">
        <v>141</v>
      </c>
    </row>
    <row r="202" s="2" customFormat="1" ht="16.5" customHeight="1">
      <c r="A202" s="38"/>
      <c r="B202" s="171"/>
      <c r="C202" s="172" t="s">
        <v>394</v>
      </c>
      <c r="D202" s="172" t="s">
        <v>144</v>
      </c>
      <c r="E202" s="173" t="s">
        <v>385</v>
      </c>
      <c r="F202" s="174" t="s">
        <v>567</v>
      </c>
      <c r="G202" s="175" t="s">
        <v>320</v>
      </c>
      <c r="H202" s="176">
        <v>100</v>
      </c>
      <c r="I202" s="177"/>
      <c r="J202" s="178">
        <f>ROUND(I202*H202,2)</f>
        <v>0</v>
      </c>
      <c r="K202" s="174" t="s">
        <v>1</v>
      </c>
      <c r="L202" s="39"/>
      <c r="M202" s="179" t="s">
        <v>1</v>
      </c>
      <c r="N202" s="180" t="s">
        <v>40</v>
      </c>
      <c r="O202" s="77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83" t="s">
        <v>159</v>
      </c>
      <c r="AT202" s="183" t="s">
        <v>144</v>
      </c>
      <c r="AU202" s="183" t="s">
        <v>85</v>
      </c>
      <c r="AY202" s="19" t="s">
        <v>141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9" t="s">
        <v>83</v>
      </c>
      <c r="BK202" s="184">
        <f>ROUND(I202*H202,2)</f>
        <v>0</v>
      </c>
      <c r="BL202" s="19" t="s">
        <v>159</v>
      </c>
      <c r="BM202" s="183" t="s">
        <v>568</v>
      </c>
    </row>
    <row r="203" s="14" customFormat="1">
      <c r="A203" s="14"/>
      <c r="B203" s="193"/>
      <c r="C203" s="14"/>
      <c r="D203" s="186" t="s">
        <v>168</v>
      </c>
      <c r="E203" s="194" t="s">
        <v>1</v>
      </c>
      <c r="F203" s="195" t="s">
        <v>569</v>
      </c>
      <c r="G203" s="14"/>
      <c r="H203" s="196">
        <v>100</v>
      </c>
      <c r="I203" s="197"/>
      <c r="J203" s="14"/>
      <c r="K203" s="14"/>
      <c r="L203" s="193"/>
      <c r="M203" s="198"/>
      <c r="N203" s="199"/>
      <c r="O203" s="199"/>
      <c r="P203" s="199"/>
      <c r="Q203" s="199"/>
      <c r="R203" s="199"/>
      <c r="S203" s="199"/>
      <c r="T203" s="20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4" t="s">
        <v>168</v>
      </c>
      <c r="AU203" s="194" t="s">
        <v>85</v>
      </c>
      <c r="AV203" s="14" t="s">
        <v>85</v>
      </c>
      <c r="AW203" s="14" t="s">
        <v>31</v>
      </c>
      <c r="AX203" s="14" t="s">
        <v>83</v>
      </c>
      <c r="AY203" s="194" t="s">
        <v>141</v>
      </c>
    </row>
    <row r="204" s="12" customFormat="1" ht="22.8" customHeight="1">
      <c r="A204" s="12"/>
      <c r="B204" s="158"/>
      <c r="C204" s="12"/>
      <c r="D204" s="159" t="s">
        <v>74</v>
      </c>
      <c r="E204" s="169" t="s">
        <v>451</v>
      </c>
      <c r="F204" s="169" t="s">
        <v>452</v>
      </c>
      <c r="G204" s="12"/>
      <c r="H204" s="12"/>
      <c r="I204" s="161"/>
      <c r="J204" s="170">
        <f>BK204</f>
        <v>0</v>
      </c>
      <c r="K204" s="12"/>
      <c r="L204" s="158"/>
      <c r="M204" s="163"/>
      <c r="N204" s="164"/>
      <c r="O204" s="164"/>
      <c r="P204" s="165">
        <f>SUM(P205:P217)</f>
        <v>0</v>
      </c>
      <c r="Q204" s="164"/>
      <c r="R204" s="165">
        <f>SUM(R205:R217)</f>
        <v>0</v>
      </c>
      <c r="S204" s="164"/>
      <c r="T204" s="166">
        <f>SUM(T205:T217)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59" t="s">
        <v>83</v>
      </c>
      <c r="AT204" s="167" t="s">
        <v>74</v>
      </c>
      <c r="AU204" s="167" t="s">
        <v>83</v>
      </c>
      <c r="AY204" s="159" t="s">
        <v>141</v>
      </c>
      <c r="BK204" s="168">
        <f>SUM(BK205:BK217)</f>
        <v>0</v>
      </c>
    </row>
    <row r="205" s="2" customFormat="1" ht="24.15" customHeight="1">
      <c r="A205" s="38"/>
      <c r="B205" s="171"/>
      <c r="C205" s="172" t="s">
        <v>400</v>
      </c>
      <c r="D205" s="172" t="s">
        <v>144</v>
      </c>
      <c r="E205" s="173" t="s">
        <v>454</v>
      </c>
      <c r="F205" s="174" t="s">
        <v>455</v>
      </c>
      <c r="G205" s="175" t="s">
        <v>276</v>
      </c>
      <c r="H205" s="176">
        <v>50</v>
      </c>
      <c r="I205" s="177"/>
      <c r="J205" s="178">
        <f>ROUND(I205*H205,2)</f>
        <v>0</v>
      </c>
      <c r="K205" s="174" t="s">
        <v>223</v>
      </c>
      <c r="L205" s="39"/>
      <c r="M205" s="179" t="s">
        <v>1</v>
      </c>
      <c r="N205" s="180" t="s">
        <v>40</v>
      </c>
      <c r="O205" s="77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83" t="s">
        <v>159</v>
      </c>
      <c r="AT205" s="183" t="s">
        <v>144</v>
      </c>
      <c r="AU205" s="183" t="s">
        <v>85</v>
      </c>
      <c r="AY205" s="19" t="s">
        <v>141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9" t="s">
        <v>83</v>
      </c>
      <c r="BK205" s="184">
        <f>ROUND(I205*H205,2)</f>
        <v>0</v>
      </c>
      <c r="BL205" s="19" t="s">
        <v>159</v>
      </c>
      <c r="BM205" s="183" t="s">
        <v>570</v>
      </c>
    </row>
    <row r="206" s="14" customFormat="1">
      <c r="A206" s="14"/>
      <c r="B206" s="193"/>
      <c r="C206" s="14"/>
      <c r="D206" s="186" t="s">
        <v>168</v>
      </c>
      <c r="E206" s="194" t="s">
        <v>1</v>
      </c>
      <c r="F206" s="195" t="s">
        <v>571</v>
      </c>
      <c r="G206" s="14"/>
      <c r="H206" s="196">
        <v>50</v>
      </c>
      <c r="I206" s="197"/>
      <c r="J206" s="14"/>
      <c r="K206" s="14"/>
      <c r="L206" s="193"/>
      <c r="M206" s="198"/>
      <c r="N206" s="199"/>
      <c r="O206" s="199"/>
      <c r="P206" s="199"/>
      <c r="Q206" s="199"/>
      <c r="R206" s="199"/>
      <c r="S206" s="199"/>
      <c r="T206" s="20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4" t="s">
        <v>168</v>
      </c>
      <c r="AU206" s="194" t="s">
        <v>85</v>
      </c>
      <c r="AV206" s="14" t="s">
        <v>85</v>
      </c>
      <c r="AW206" s="14" t="s">
        <v>31</v>
      </c>
      <c r="AX206" s="14" t="s">
        <v>83</v>
      </c>
      <c r="AY206" s="194" t="s">
        <v>141</v>
      </c>
    </row>
    <row r="207" s="2" customFormat="1" ht="16.5" customHeight="1">
      <c r="A207" s="38"/>
      <c r="B207" s="171"/>
      <c r="C207" s="172" t="s">
        <v>406</v>
      </c>
      <c r="D207" s="172" t="s">
        <v>144</v>
      </c>
      <c r="E207" s="173" t="s">
        <v>460</v>
      </c>
      <c r="F207" s="174" t="s">
        <v>461</v>
      </c>
      <c r="G207" s="175" t="s">
        <v>276</v>
      </c>
      <c r="H207" s="176">
        <v>650</v>
      </c>
      <c r="I207" s="177"/>
      <c r="J207" s="178">
        <f>ROUND(I207*H207,2)</f>
        <v>0</v>
      </c>
      <c r="K207" s="174" t="s">
        <v>223</v>
      </c>
      <c r="L207" s="39"/>
      <c r="M207" s="179" t="s">
        <v>1</v>
      </c>
      <c r="N207" s="180" t="s">
        <v>40</v>
      </c>
      <c r="O207" s="77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83" t="s">
        <v>159</v>
      </c>
      <c r="AT207" s="183" t="s">
        <v>144</v>
      </c>
      <c r="AU207" s="183" t="s">
        <v>85</v>
      </c>
      <c r="AY207" s="19" t="s">
        <v>141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9" t="s">
        <v>83</v>
      </c>
      <c r="BK207" s="184">
        <f>ROUND(I207*H207,2)</f>
        <v>0</v>
      </c>
      <c r="BL207" s="19" t="s">
        <v>159</v>
      </c>
      <c r="BM207" s="183" t="s">
        <v>572</v>
      </c>
    </row>
    <row r="208" s="14" customFormat="1">
      <c r="A208" s="14"/>
      <c r="B208" s="193"/>
      <c r="C208" s="14"/>
      <c r="D208" s="186" t="s">
        <v>168</v>
      </c>
      <c r="E208" s="194" t="s">
        <v>1</v>
      </c>
      <c r="F208" s="195" t="s">
        <v>573</v>
      </c>
      <c r="G208" s="14"/>
      <c r="H208" s="196">
        <v>650</v>
      </c>
      <c r="I208" s="197"/>
      <c r="J208" s="14"/>
      <c r="K208" s="14"/>
      <c r="L208" s="193"/>
      <c r="M208" s="198"/>
      <c r="N208" s="199"/>
      <c r="O208" s="199"/>
      <c r="P208" s="199"/>
      <c r="Q208" s="199"/>
      <c r="R208" s="199"/>
      <c r="S208" s="199"/>
      <c r="T208" s="20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4" t="s">
        <v>168</v>
      </c>
      <c r="AU208" s="194" t="s">
        <v>85</v>
      </c>
      <c r="AV208" s="14" t="s">
        <v>85</v>
      </c>
      <c r="AW208" s="14" t="s">
        <v>31</v>
      </c>
      <c r="AX208" s="14" t="s">
        <v>83</v>
      </c>
      <c r="AY208" s="194" t="s">
        <v>141</v>
      </c>
    </row>
    <row r="209" s="2" customFormat="1" ht="24.15" customHeight="1">
      <c r="A209" s="38"/>
      <c r="B209" s="171"/>
      <c r="C209" s="172" t="s">
        <v>412</v>
      </c>
      <c r="D209" s="172" t="s">
        <v>144</v>
      </c>
      <c r="E209" s="173" t="s">
        <v>465</v>
      </c>
      <c r="F209" s="174" t="s">
        <v>466</v>
      </c>
      <c r="G209" s="175" t="s">
        <v>276</v>
      </c>
      <c r="H209" s="176">
        <v>50</v>
      </c>
      <c r="I209" s="177"/>
      <c r="J209" s="178">
        <f>ROUND(I209*H209,2)</f>
        <v>0</v>
      </c>
      <c r="K209" s="174" t="s">
        <v>223</v>
      </c>
      <c r="L209" s="39"/>
      <c r="M209" s="179" t="s">
        <v>1</v>
      </c>
      <c r="N209" s="180" t="s">
        <v>40</v>
      </c>
      <c r="O209" s="77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83" t="s">
        <v>159</v>
      </c>
      <c r="AT209" s="183" t="s">
        <v>144</v>
      </c>
      <c r="AU209" s="183" t="s">
        <v>85</v>
      </c>
      <c r="AY209" s="19" t="s">
        <v>141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9" t="s">
        <v>83</v>
      </c>
      <c r="BK209" s="184">
        <f>ROUND(I209*H209,2)</f>
        <v>0</v>
      </c>
      <c r="BL209" s="19" t="s">
        <v>159</v>
      </c>
      <c r="BM209" s="183" t="s">
        <v>574</v>
      </c>
    </row>
    <row r="210" s="2" customFormat="1" ht="16.5" customHeight="1">
      <c r="A210" s="38"/>
      <c r="B210" s="171"/>
      <c r="C210" s="172" t="s">
        <v>417</v>
      </c>
      <c r="D210" s="172" t="s">
        <v>144</v>
      </c>
      <c r="E210" s="173" t="s">
        <v>575</v>
      </c>
      <c r="F210" s="174" t="s">
        <v>576</v>
      </c>
      <c r="G210" s="175" t="s">
        <v>276</v>
      </c>
      <c r="H210" s="176">
        <v>2.5800000000000001</v>
      </c>
      <c r="I210" s="177"/>
      <c r="J210" s="178">
        <f>ROUND(I210*H210,2)</f>
        <v>0</v>
      </c>
      <c r="K210" s="174" t="s">
        <v>223</v>
      </c>
      <c r="L210" s="39"/>
      <c r="M210" s="179" t="s">
        <v>1</v>
      </c>
      <c r="N210" s="180" t="s">
        <v>40</v>
      </c>
      <c r="O210" s="77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83" t="s">
        <v>159</v>
      </c>
      <c r="AT210" s="183" t="s">
        <v>144</v>
      </c>
      <c r="AU210" s="183" t="s">
        <v>85</v>
      </c>
      <c r="AY210" s="19" t="s">
        <v>141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9" t="s">
        <v>83</v>
      </c>
      <c r="BK210" s="184">
        <f>ROUND(I210*H210,2)</f>
        <v>0</v>
      </c>
      <c r="BL210" s="19" t="s">
        <v>159</v>
      </c>
      <c r="BM210" s="183" t="s">
        <v>577</v>
      </c>
    </row>
    <row r="211" s="14" customFormat="1">
      <c r="A211" s="14"/>
      <c r="B211" s="193"/>
      <c r="C211" s="14"/>
      <c r="D211" s="186" t="s">
        <v>168</v>
      </c>
      <c r="E211" s="194" t="s">
        <v>1</v>
      </c>
      <c r="F211" s="195" t="s">
        <v>578</v>
      </c>
      <c r="G211" s="14"/>
      <c r="H211" s="196">
        <v>2.5800000000000001</v>
      </c>
      <c r="I211" s="197"/>
      <c r="J211" s="14"/>
      <c r="K211" s="14"/>
      <c r="L211" s="193"/>
      <c r="M211" s="198"/>
      <c r="N211" s="199"/>
      <c r="O211" s="199"/>
      <c r="P211" s="199"/>
      <c r="Q211" s="199"/>
      <c r="R211" s="199"/>
      <c r="S211" s="199"/>
      <c r="T211" s="20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4" t="s">
        <v>168</v>
      </c>
      <c r="AU211" s="194" t="s">
        <v>85</v>
      </c>
      <c r="AV211" s="14" t="s">
        <v>85</v>
      </c>
      <c r="AW211" s="14" t="s">
        <v>31</v>
      </c>
      <c r="AX211" s="14" t="s">
        <v>83</v>
      </c>
      <c r="AY211" s="194" t="s">
        <v>141</v>
      </c>
    </row>
    <row r="212" s="2" customFormat="1" ht="24.15" customHeight="1">
      <c r="A212" s="38"/>
      <c r="B212" s="171"/>
      <c r="C212" s="172" t="s">
        <v>422</v>
      </c>
      <c r="D212" s="172" t="s">
        <v>144</v>
      </c>
      <c r="E212" s="173" t="s">
        <v>579</v>
      </c>
      <c r="F212" s="174" t="s">
        <v>580</v>
      </c>
      <c r="G212" s="175" t="s">
        <v>276</v>
      </c>
      <c r="H212" s="176">
        <v>5.1600000000000001</v>
      </c>
      <c r="I212" s="177"/>
      <c r="J212" s="178">
        <f>ROUND(I212*H212,2)</f>
        <v>0</v>
      </c>
      <c r="K212" s="174" t="s">
        <v>223</v>
      </c>
      <c r="L212" s="39"/>
      <c r="M212" s="179" t="s">
        <v>1</v>
      </c>
      <c r="N212" s="180" t="s">
        <v>40</v>
      </c>
      <c r="O212" s="77"/>
      <c r="P212" s="181">
        <f>O212*H212</f>
        <v>0</v>
      </c>
      <c r="Q212" s="181">
        <v>0</v>
      </c>
      <c r="R212" s="181">
        <f>Q212*H212</f>
        <v>0</v>
      </c>
      <c r="S212" s="181">
        <v>0</v>
      </c>
      <c r="T212" s="18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83" t="s">
        <v>159</v>
      </c>
      <c r="AT212" s="183" t="s">
        <v>144</v>
      </c>
      <c r="AU212" s="183" t="s">
        <v>85</v>
      </c>
      <c r="AY212" s="19" t="s">
        <v>141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9" t="s">
        <v>83</v>
      </c>
      <c r="BK212" s="184">
        <f>ROUND(I212*H212,2)</f>
        <v>0</v>
      </c>
      <c r="BL212" s="19" t="s">
        <v>159</v>
      </c>
      <c r="BM212" s="183" t="s">
        <v>581</v>
      </c>
    </row>
    <row r="213" s="14" customFormat="1">
      <c r="A213" s="14"/>
      <c r="B213" s="193"/>
      <c r="C213" s="14"/>
      <c r="D213" s="186" t="s">
        <v>168</v>
      </c>
      <c r="E213" s="194" t="s">
        <v>1</v>
      </c>
      <c r="F213" s="195" t="s">
        <v>582</v>
      </c>
      <c r="G213" s="14"/>
      <c r="H213" s="196">
        <v>5.1600000000000001</v>
      </c>
      <c r="I213" s="197"/>
      <c r="J213" s="14"/>
      <c r="K213" s="14"/>
      <c r="L213" s="193"/>
      <c r="M213" s="198"/>
      <c r="N213" s="199"/>
      <c r="O213" s="199"/>
      <c r="P213" s="199"/>
      <c r="Q213" s="199"/>
      <c r="R213" s="199"/>
      <c r="S213" s="199"/>
      <c r="T213" s="20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4" t="s">
        <v>168</v>
      </c>
      <c r="AU213" s="194" t="s">
        <v>85</v>
      </c>
      <c r="AV213" s="14" t="s">
        <v>85</v>
      </c>
      <c r="AW213" s="14" t="s">
        <v>31</v>
      </c>
      <c r="AX213" s="14" t="s">
        <v>83</v>
      </c>
      <c r="AY213" s="194" t="s">
        <v>141</v>
      </c>
    </row>
    <row r="214" s="2" customFormat="1" ht="24.15" customHeight="1">
      <c r="A214" s="38"/>
      <c r="B214" s="171"/>
      <c r="C214" s="172" t="s">
        <v>427</v>
      </c>
      <c r="D214" s="172" t="s">
        <v>144</v>
      </c>
      <c r="E214" s="173" t="s">
        <v>583</v>
      </c>
      <c r="F214" s="174" t="s">
        <v>584</v>
      </c>
      <c r="G214" s="175" t="s">
        <v>276</v>
      </c>
      <c r="H214" s="176">
        <v>2.5800000000000001</v>
      </c>
      <c r="I214" s="177"/>
      <c r="J214" s="178">
        <f>ROUND(I214*H214,2)</f>
        <v>0</v>
      </c>
      <c r="K214" s="174" t="s">
        <v>223</v>
      </c>
      <c r="L214" s="39"/>
      <c r="M214" s="179" t="s">
        <v>1</v>
      </c>
      <c r="N214" s="180" t="s">
        <v>40</v>
      </c>
      <c r="O214" s="77"/>
      <c r="P214" s="181">
        <f>O214*H214</f>
        <v>0</v>
      </c>
      <c r="Q214" s="181">
        <v>0</v>
      </c>
      <c r="R214" s="181">
        <f>Q214*H214</f>
        <v>0</v>
      </c>
      <c r="S214" s="181">
        <v>0</v>
      </c>
      <c r="T214" s="18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83" t="s">
        <v>159</v>
      </c>
      <c r="AT214" s="183" t="s">
        <v>144</v>
      </c>
      <c r="AU214" s="183" t="s">
        <v>85</v>
      </c>
      <c r="AY214" s="19" t="s">
        <v>141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9" t="s">
        <v>83</v>
      </c>
      <c r="BK214" s="184">
        <f>ROUND(I214*H214,2)</f>
        <v>0</v>
      </c>
      <c r="BL214" s="19" t="s">
        <v>159</v>
      </c>
      <c r="BM214" s="183" t="s">
        <v>585</v>
      </c>
    </row>
    <row r="215" s="14" customFormat="1">
      <c r="A215" s="14"/>
      <c r="B215" s="193"/>
      <c r="C215" s="14"/>
      <c r="D215" s="186" t="s">
        <v>168</v>
      </c>
      <c r="E215" s="194" t="s">
        <v>1</v>
      </c>
      <c r="F215" s="195" t="s">
        <v>586</v>
      </c>
      <c r="G215" s="14"/>
      <c r="H215" s="196">
        <v>2.5800000000000001</v>
      </c>
      <c r="I215" s="197"/>
      <c r="J215" s="14"/>
      <c r="K215" s="14"/>
      <c r="L215" s="193"/>
      <c r="M215" s="198"/>
      <c r="N215" s="199"/>
      <c r="O215" s="199"/>
      <c r="P215" s="199"/>
      <c r="Q215" s="199"/>
      <c r="R215" s="199"/>
      <c r="S215" s="199"/>
      <c r="T215" s="20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4" t="s">
        <v>168</v>
      </c>
      <c r="AU215" s="194" t="s">
        <v>85</v>
      </c>
      <c r="AV215" s="14" t="s">
        <v>85</v>
      </c>
      <c r="AW215" s="14" t="s">
        <v>31</v>
      </c>
      <c r="AX215" s="14" t="s">
        <v>83</v>
      </c>
      <c r="AY215" s="194" t="s">
        <v>141</v>
      </c>
    </row>
    <row r="216" s="2" customFormat="1" ht="37.8" customHeight="1">
      <c r="A216" s="38"/>
      <c r="B216" s="171"/>
      <c r="C216" s="172" t="s">
        <v>434</v>
      </c>
      <c r="D216" s="172" t="s">
        <v>144</v>
      </c>
      <c r="E216" s="173" t="s">
        <v>587</v>
      </c>
      <c r="F216" s="174" t="s">
        <v>588</v>
      </c>
      <c r="G216" s="175" t="s">
        <v>276</v>
      </c>
      <c r="H216" s="176">
        <v>2.5800000000000001</v>
      </c>
      <c r="I216" s="177"/>
      <c r="J216" s="178">
        <f>ROUND(I216*H216,2)</f>
        <v>0</v>
      </c>
      <c r="K216" s="174" t="s">
        <v>223</v>
      </c>
      <c r="L216" s="39"/>
      <c r="M216" s="179" t="s">
        <v>1</v>
      </c>
      <c r="N216" s="180" t="s">
        <v>40</v>
      </c>
      <c r="O216" s="77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83" t="s">
        <v>159</v>
      </c>
      <c r="AT216" s="183" t="s">
        <v>144</v>
      </c>
      <c r="AU216" s="183" t="s">
        <v>85</v>
      </c>
      <c r="AY216" s="19" t="s">
        <v>141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9" t="s">
        <v>83</v>
      </c>
      <c r="BK216" s="184">
        <f>ROUND(I216*H216,2)</f>
        <v>0</v>
      </c>
      <c r="BL216" s="19" t="s">
        <v>159</v>
      </c>
      <c r="BM216" s="183" t="s">
        <v>589</v>
      </c>
    </row>
    <row r="217" s="2" customFormat="1" ht="44.25" customHeight="1">
      <c r="A217" s="38"/>
      <c r="B217" s="171"/>
      <c r="C217" s="172" t="s">
        <v>440</v>
      </c>
      <c r="D217" s="172" t="s">
        <v>144</v>
      </c>
      <c r="E217" s="173" t="s">
        <v>469</v>
      </c>
      <c r="F217" s="174" t="s">
        <v>470</v>
      </c>
      <c r="G217" s="175" t="s">
        <v>276</v>
      </c>
      <c r="H217" s="176">
        <v>50</v>
      </c>
      <c r="I217" s="177"/>
      <c r="J217" s="178">
        <f>ROUND(I217*H217,2)</f>
        <v>0</v>
      </c>
      <c r="K217" s="174" t="s">
        <v>223</v>
      </c>
      <c r="L217" s="39"/>
      <c r="M217" s="179" t="s">
        <v>1</v>
      </c>
      <c r="N217" s="180" t="s">
        <v>40</v>
      </c>
      <c r="O217" s="77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83" t="s">
        <v>159</v>
      </c>
      <c r="AT217" s="183" t="s">
        <v>144</v>
      </c>
      <c r="AU217" s="183" t="s">
        <v>85</v>
      </c>
      <c r="AY217" s="19" t="s">
        <v>141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9" t="s">
        <v>83</v>
      </c>
      <c r="BK217" s="184">
        <f>ROUND(I217*H217,2)</f>
        <v>0</v>
      </c>
      <c r="BL217" s="19" t="s">
        <v>159</v>
      </c>
      <c r="BM217" s="183" t="s">
        <v>590</v>
      </c>
    </row>
    <row r="218" s="12" customFormat="1" ht="22.8" customHeight="1">
      <c r="A218" s="12"/>
      <c r="B218" s="158"/>
      <c r="C218" s="12"/>
      <c r="D218" s="159" t="s">
        <v>74</v>
      </c>
      <c r="E218" s="169" t="s">
        <v>472</v>
      </c>
      <c r="F218" s="169" t="s">
        <v>473</v>
      </c>
      <c r="G218" s="12"/>
      <c r="H218" s="12"/>
      <c r="I218" s="161"/>
      <c r="J218" s="170">
        <f>BK218</f>
        <v>0</v>
      </c>
      <c r="K218" s="12"/>
      <c r="L218" s="158"/>
      <c r="M218" s="163"/>
      <c r="N218" s="164"/>
      <c r="O218" s="164"/>
      <c r="P218" s="165">
        <f>P219</f>
        <v>0</v>
      </c>
      <c r="Q218" s="164"/>
      <c r="R218" s="165">
        <f>R219</f>
        <v>0</v>
      </c>
      <c r="S218" s="164"/>
      <c r="T218" s="166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59" t="s">
        <v>83</v>
      </c>
      <c r="AT218" s="167" t="s">
        <v>74</v>
      </c>
      <c r="AU218" s="167" t="s">
        <v>83</v>
      </c>
      <c r="AY218" s="159" t="s">
        <v>141</v>
      </c>
      <c r="BK218" s="168">
        <f>BK219</f>
        <v>0</v>
      </c>
    </row>
    <row r="219" s="2" customFormat="1" ht="33" customHeight="1">
      <c r="A219" s="38"/>
      <c r="B219" s="171"/>
      <c r="C219" s="172" t="s">
        <v>445</v>
      </c>
      <c r="D219" s="172" t="s">
        <v>144</v>
      </c>
      <c r="E219" s="173" t="s">
        <v>591</v>
      </c>
      <c r="F219" s="174" t="s">
        <v>592</v>
      </c>
      <c r="G219" s="175" t="s">
        <v>276</v>
      </c>
      <c r="H219" s="176">
        <v>511.83600000000001</v>
      </c>
      <c r="I219" s="177"/>
      <c r="J219" s="178">
        <f>ROUND(I219*H219,2)</f>
        <v>0</v>
      </c>
      <c r="K219" s="174" t="s">
        <v>223</v>
      </c>
      <c r="L219" s="39"/>
      <c r="M219" s="179" t="s">
        <v>1</v>
      </c>
      <c r="N219" s="180" t="s">
        <v>40</v>
      </c>
      <c r="O219" s="77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83" t="s">
        <v>159</v>
      </c>
      <c r="AT219" s="183" t="s">
        <v>144</v>
      </c>
      <c r="AU219" s="183" t="s">
        <v>85</v>
      </c>
      <c r="AY219" s="19" t="s">
        <v>141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9" t="s">
        <v>83</v>
      </c>
      <c r="BK219" s="184">
        <f>ROUND(I219*H219,2)</f>
        <v>0</v>
      </c>
      <c r="BL219" s="19" t="s">
        <v>159</v>
      </c>
      <c r="BM219" s="183" t="s">
        <v>593</v>
      </c>
    </row>
    <row r="220" s="12" customFormat="1" ht="25.92" customHeight="1">
      <c r="A220" s="12"/>
      <c r="B220" s="158"/>
      <c r="C220" s="12"/>
      <c r="D220" s="159" t="s">
        <v>74</v>
      </c>
      <c r="E220" s="160" t="s">
        <v>287</v>
      </c>
      <c r="F220" s="160" t="s">
        <v>594</v>
      </c>
      <c r="G220" s="12"/>
      <c r="H220" s="12"/>
      <c r="I220" s="161"/>
      <c r="J220" s="162">
        <f>BK220</f>
        <v>0</v>
      </c>
      <c r="K220" s="12"/>
      <c r="L220" s="158"/>
      <c r="M220" s="163"/>
      <c r="N220" s="164"/>
      <c r="O220" s="164"/>
      <c r="P220" s="165">
        <f>P221</f>
        <v>0</v>
      </c>
      <c r="Q220" s="164"/>
      <c r="R220" s="165">
        <f>R221</f>
        <v>0</v>
      </c>
      <c r="S220" s="164"/>
      <c r="T220" s="166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59" t="s">
        <v>155</v>
      </c>
      <c r="AT220" s="167" t="s">
        <v>74</v>
      </c>
      <c r="AU220" s="167" t="s">
        <v>75</v>
      </c>
      <c r="AY220" s="159" t="s">
        <v>141</v>
      </c>
      <c r="BK220" s="168">
        <f>BK221</f>
        <v>0</v>
      </c>
    </row>
    <row r="221" s="12" customFormat="1" ht="22.8" customHeight="1">
      <c r="A221" s="12"/>
      <c r="B221" s="158"/>
      <c r="C221" s="12"/>
      <c r="D221" s="159" t="s">
        <v>74</v>
      </c>
      <c r="E221" s="169" t="s">
        <v>595</v>
      </c>
      <c r="F221" s="169" t="s">
        <v>596</v>
      </c>
      <c r="G221" s="12"/>
      <c r="H221" s="12"/>
      <c r="I221" s="161"/>
      <c r="J221" s="170">
        <f>BK221</f>
        <v>0</v>
      </c>
      <c r="K221" s="12"/>
      <c r="L221" s="158"/>
      <c r="M221" s="232"/>
      <c r="N221" s="233"/>
      <c r="O221" s="233"/>
      <c r="P221" s="234">
        <v>0</v>
      </c>
      <c r="Q221" s="233"/>
      <c r="R221" s="234">
        <v>0</v>
      </c>
      <c r="S221" s="233"/>
      <c r="T221" s="235"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59" t="s">
        <v>155</v>
      </c>
      <c r="AT221" s="167" t="s">
        <v>74</v>
      </c>
      <c r="AU221" s="167" t="s">
        <v>83</v>
      </c>
      <c r="AY221" s="159" t="s">
        <v>141</v>
      </c>
      <c r="BK221" s="168">
        <v>0</v>
      </c>
    </row>
    <row r="222" s="2" customFormat="1" ht="6.96" customHeight="1">
      <c r="A222" s="38"/>
      <c r="B222" s="60"/>
      <c r="C222" s="61"/>
      <c r="D222" s="61"/>
      <c r="E222" s="61"/>
      <c r="F222" s="61"/>
      <c r="G222" s="61"/>
      <c r="H222" s="61"/>
      <c r="I222" s="61"/>
      <c r="J222" s="61"/>
      <c r="K222" s="61"/>
      <c r="L222" s="39"/>
      <c r="M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</row>
  </sheetData>
  <autoFilter ref="C124:K22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110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MĚSTSKÝ PARK PŘELOUČ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111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597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6. 11. 2023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113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114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33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ROUND(J122,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2" t="s">
        <v>40</v>
      </c>
      <c r="F33" s="127">
        <f>ROUND((SUM(BE122:BE211)),  2)</f>
        <v>0</v>
      </c>
      <c r="G33" s="38"/>
      <c r="H33" s="38"/>
      <c r="I33" s="128">
        <v>0.20999999999999999</v>
      </c>
      <c r="J33" s="127">
        <f>ROUND(((SUM(BE122:BE211))*I33),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7">
        <f>ROUND((SUM(BF122:BF211)),  2)</f>
        <v>0</v>
      </c>
      <c r="G34" s="38"/>
      <c r="H34" s="38"/>
      <c r="I34" s="128">
        <v>0.14999999999999999</v>
      </c>
      <c r="J34" s="127">
        <f>ROUND(((SUM(BF122:BF211))*I34),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7">
        <f>ROUND((SUM(BG122:BG211)),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7">
        <f>ROUND((SUM(BH122:BH211)),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7">
        <f>ROUND((SUM(BI122:BI211)),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MĚSTSKÝ PARK PŘELOUČ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111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101.3 - VĚTEV 3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Přelouč</v>
      </c>
      <c r="G89" s="38"/>
      <c r="H89" s="38"/>
      <c r="I89" s="32" t="s">
        <v>22</v>
      </c>
      <c r="J89" s="69" t="str">
        <f>IF(J12="","",J12)</f>
        <v>6. 11. 2023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Město Přelouč</v>
      </c>
      <c r="G91" s="38"/>
      <c r="H91" s="38"/>
      <c r="I91" s="32" t="s">
        <v>30</v>
      </c>
      <c r="J91" s="36" t="str">
        <f>E21</f>
        <v>VDI Projekt s.r.o.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>Sýkorová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116</v>
      </c>
      <c r="D94" s="129"/>
      <c r="E94" s="129"/>
      <c r="F94" s="129"/>
      <c r="G94" s="129"/>
      <c r="H94" s="129"/>
      <c r="I94" s="129"/>
      <c r="J94" s="138" t="s">
        <v>117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118</v>
      </c>
      <c r="D96" s="38"/>
      <c r="E96" s="38"/>
      <c r="F96" s="38"/>
      <c r="G96" s="38"/>
      <c r="H96" s="38"/>
      <c r="I96" s="38"/>
      <c r="J96" s="96">
        <f>J122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119</v>
      </c>
    </row>
    <row r="97" s="9" customFormat="1" ht="24.96" customHeight="1">
      <c r="A97" s="9"/>
      <c r="B97" s="140"/>
      <c r="C97" s="9"/>
      <c r="D97" s="141" t="s">
        <v>210</v>
      </c>
      <c r="E97" s="142"/>
      <c r="F97" s="142"/>
      <c r="G97" s="142"/>
      <c r="H97" s="142"/>
      <c r="I97" s="142"/>
      <c r="J97" s="143">
        <f>J123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211</v>
      </c>
      <c r="E98" s="146"/>
      <c r="F98" s="146"/>
      <c r="G98" s="146"/>
      <c r="H98" s="146"/>
      <c r="I98" s="146"/>
      <c r="J98" s="147">
        <f>J124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212</v>
      </c>
      <c r="E99" s="146"/>
      <c r="F99" s="146"/>
      <c r="G99" s="146"/>
      <c r="H99" s="146"/>
      <c r="I99" s="146"/>
      <c r="J99" s="147">
        <f>J169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214</v>
      </c>
      <c r="E100" s="146"/>
      <c r="F100" s="146"/>
      <c r="G100" s="146"/>
      <c r="H100" s="146"/>
      <c r="I100" s="146"/>
      <c r="J100" s="147">
        <f>J182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215</v>
      </c>
      <c r="E101" s="146"/>
      <c r="F101" s="146"/>
      <c r="G101" s="146"/>
      <c r="H101" s="146"/>
      <c r="I101" s="146"/>
      <c r="J101" s="147">
        <f>J196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216</v>
      </c>
      <c r="E102" s="146"/>
      <c r="F102" s="146"/>
      <c r="G102" s="146"/>
      <c r="H102" s="146"/>
      <c r="I102" s="146"/>
      <c r="J102" s="147">
        <f>J210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38"/>
      <c r="D103" s="38"/>
      <c r="E103" s="38"/>
      <c r="F103" s="38"/>
      <c r="G103" s="38"/>
      <c r="H103" s="38"/>
      <c r="I103" s="38"/>
      <c r="J103" s="38"/>
      <c r="K103" s="38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125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121" t="str">
        <f>E7</f>
        <v>MĚSTSKÝ PARK PŘELOUČ</v>
      </c>
      <c r="F112" s="32"/>
      <c r="G112" s="32"/>
      <c r="H112" s="32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111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67" t="str">
        <f>E9</f>
        <v>SO 101.3 - VĚTEV 3</v>
      </c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38"/>
      <c r="E116" s="38"/>
      <c r="F116" s="27" t="str">
        <f>F12</f>
        <v>Přelouč</v>
      </c>
      <c r="G116" s="38"/>
      <c r="H116" s="38"/>
      <c r="I116" s="32" t="s">
        <v>22</v>
      </c>
      <c r="J116" s="69" t="str">
        <f>IF(J12="","",J12)</f>
        <v>6. 11. 2023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38"/>
      <c r="E118" s="38"/>
      <c r="F118" s="27" t="str">
        <f>E15</f>
        <v>Město Přelouč</v>
      </c>
      <c r="G118" s="38"/>
      <c r="H118" s="38"/>
      <c r="I118" s="32" t="s">
        <v>30</v>
      </c>
      <c r="J118" s="36" t="str">
        <f>E21</f>
        <v>VDI Projekt s.r.o.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38"/>
      <c r="E119" s="38"/>
      <c r="F119" s="27" t="str">
        <f>IF(E18="","",E18)</f>
        <v>Vyplň údaj</v>
      </c>
      <c r="G119" s="38"/>
      <c r="H119" s="38"/>
      <c r="I119" s="32" t="s">
        <v>32</v>
      </c>
      <c r="J119" s="36" t="str">
        <f>E24</f>
        <v>Sýkorová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48"/>
      <c r="B121" s="149"/>
      <c r="C121" s="150" t="s">
        <v>126</v>
      </c>
      <c r="D121" s="151" t="s">
        <v>60</v>
      </c>
      <c r="E121" s="151" t="s">
        <v>56</v>
      </c>
      <c r="F121" s="151" t="s">
        <v>57</v>
      </c>
      <c r="G121" s="151" t="s">
        <v>127</v>
      </c>
      <c r="H121" s="151" t="s">
        <v>128</v>
      </c>
      <c r="I121" s="151" t="s">
        <v>129</v>
      </c>
      <c r="J121" s="151" t="s">
        <v>117</v>
      </c>
      <c r="K121" s="152" t="s">
        <v>130</v>
      </c>
      <c r="L121" s="153"/>
      <c r="M121" s="86" t="s">
        <v>1</v>
      </c>
      <c r="N121" s="87" t="s">
        <v>39</v>
      </c>
      <c r="O121" s="87" t="s">
        <v>131</v>
      </c>
      <c r="P121" s="87" t="s">
        <v>132</v>
      </c>
      <c r="Q121" s="87" t="s">
        <v>133</v>
      </c>
      <c r="R121" s="87" t="s">
        <v>134</v>
      </c>
      <c r="S121" s="87" t="s">
        <v>135</v>
      </c>
      <c r="T121" s="88" t="s">
        <v>136</v>
      </c>
      <c r="U121" s="148"/>
      <c r="V121" s="148"/>
      <c r="W121" s="148"/>
      <c r="X121" s="148"/>
      <c r="Y121" s="148"/>
      <c r="Z121" s="148"/>
      <c r="AA121" s="148"/>
      <c r="AB121" s="148"/>
      <c r="AC121" s="148"/>
      <c r="AD121" s="148"/>
      <c r="AE121" s="148"/>
    </row>
    <row r="122" s="2" customFormat="1" ht="22.8" customHeight="1">
      <c r="A122" s="38"/>
      <c r="B122" s="39"/>
      <c r="C122" s="93" t="s">
        <v>137</v>
      </c>
      <c r="D122" s="38"/>
      <c r="E122" s="38"/>
      <c r="F122" s="38"/>
      <c r="G122" s="38"/>
      <c r="H122" s="38"/>
      <c r="I122" s="38"/>
      <c r="J122" s="154">
        <f>BK122</f>
        <v>0</v>
      </c>
      <c r="K122" s="38"/>
      <c r="L122" s="39"/>
      <c r="M122" s="89"/>
      <c r="N122" s="73"/>
      <c r="O122" s="90"/>
      <c r="P122" s="155">
        <f>P123</f>
        <v>0</v>
      </c>
      <c r="Q122" s="90"/>
      <c r="R122" s="155">
        <f>R123</f>
        <v>299.88498989999999</v>
      </c>
      <c r="S122" s="90"/>
      <c r="T122" s="156">
        <f>T123</f>
        <v>34.157999999999994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9" t="s">
        <v>74</v>
      </c>
      <c r="AU122" s="19" t="s">
        <v>119</v>
      </c>
      <c r="BK122" s="157">
        <f>BK123</f>
        <v>0</v>
      </c>
    </row>
    <row r="123" s="12" customFormat="1" ht="25.92" customHeight="1">
      <c r="A123" s="12"/>
      <c r="B123" s="158"/>
      <c r="C123" s="12"/>
      <c r="D123" s="159" t="s">
        <v>74</v>
      </c>
      <c r="E123" s="160" t="s">
        <v>217</v>
      </c>
      <c r="F123" s="160" t="s">
        <v>218</v>
      </c>
      <c r="G123" s="12"/>
      <c r="H123" s="12"/>
      <c r="I123" s="161"/>
      <c r="J123" s="162">
        <f>BK123</f>
        <v>0</v>
      </c>
      <c r="K123" s="12"/>
      <c r="L123" s="158"/>
      <c r="M123" s="163"/>
      <c r="N123" s="164"/>
      <c r="O123" s="164"/>
      <c r="P123" s="165">
        <f>P124+P169+P182+P196+P210</f>
        <v>0</v>
      </c>
      <c r="Q123" s="164"/>
      <c r="R123" s="165">
        <f>R124+R169+R182+R196+R210</f>
        <v>299.88498989999999</v>
      </c>
      <c r="S123" s="164"/>
      <c r="T123" s="166">
        <f>T124+T169+T182+T196+T210</f>
        <v>34.157999999999994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9" t="s">
        <v>83</v>
      </c>
      <c r="AT123" s="167" t="s">
        <v>74</v>
      </c>
      <c r="AU123" s="167" t="s">
        <v>75</v>
      </c>
      <c r="AY123" s="159" t="s">
        <v>141</v>
      </c>
      <c r="BK123" s="168">
        <f>BK124+BK169+BK182+BK196+BK210</f>
        <v>0</v>
      </c>
    </row>
    <row r="124" s="12" customFormat="1" ht="22.8" customHeight="1">
      <c r="A124" s="12"/>
      <c r="B124" s="158"/>
      <c r="C124" s="12"/>
      <c r="D124" s="159" t="s">
        <v>74</v>
      </c>
      <c r="E124" s="169" t="s">
        <v>83</v>
      </c>
      <c r="F124" s="169" t="s">
        <v>219</v>
      </c>
      <c r="G124" s="12"/>
      <c r="H124" s="12"/>
      <c r="I124" s="161"/>
      <c r="J124" s="170">
        <f>BK124</f>
        <v>0</v>
      </c>
      <c r="K124" s="12"/>
      <c r="L124" s="158"/>
      <c r="M124" s="163"/>
      <c r="N124" s="164"/>
      <c r="O124" s="164"/>
      <c r="P124" s="165">
        <f>SUM(P125:P168)</f>
        <v>0</v>
      </c>
      <c r="Q124" s="164"/>
      <c r="R124" s="165">
        <f>SUM(R125:R168)</f>
        <v>193.98453599999999</v>
      </c>
      <c r="S124" s="164"/>
      <c r="T124" s="166">
        <f>SUM(T125:T168)</f>
        <v>32.711999999999996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9" t="s">
        <v>83</v>
      </c>
      <c r="AT124" s="167" t="s">
        <v>74</v>
      </c>
      <c r="AU124" s="167" t="s">
        <v>83</v>
      </c>
      <c r="AY124" s="159" t="s">
        <v>141</v>
      </c>
      <c r="BK124" s="168">
        <f>SUM(BK125:BK168)</f>
        <v>0</v>
      </c>
    </row>
    <row r="125" s="2" customFormat="1" ht="24.15" customHeight="1">
      <c r="A125" s="38"/>
      <c r="B125" s="171"/>
      <c r="C125" s="172" t="s">
        <v>83</v>
      </c>
      <c r="D125" s="172" t="s">
        <v>144</v>
      </c>
      <c r="E125" s="173" t="s">
        <v>220</v>
      </c>
      <c r="F125" s="174" t="s">
        <v>221</v>
      </c>
      <c r="G125" s="175" t="s">
        <v>222</v>
      </c>
      <c r="H125" s="176">
        <v>122</v>
      </c>
      <c r="I125" s="177"/>
      <c r="J125" s="178">
        <f>ROUND(I125*H125,2)</f>
        <v>0</v>
      </c>
      <c r="K125" s="174" t="s">
        <v>223</v>
      </c>
      <c r="L125" s="39"/>
      <c r="M125" s="179" t="s">
        <v>1</v>
      </c>
      <c r="N125" s="180" t="s">
        <v>40</v>
      </c>
      <c r="O125" s="77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3" t="s">
        <v>159</v>
      </c>
      <c r="AT125" s="183" t="s">
        <v>144</v>
      </c>
      <c r="AU125" s="183" t="s">
        <v>85</v>
      </c>
      <c r="AY125" s="19" t="s">
        <v>141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9" t="s">
        <v>83</v>
      </c>
      <c r="BK125" s="184">
        <f>ROUND(I125*H125,2)</f>
        <v>0</v>
      </c>
      <c r="BL125" s="19" t="s">
        <v>159</v>
      </c>
      <c r="BM125" s="183" t="s">
        <v>598</v>
      </c>
    </row>
    <row r="126" s="13" customFormat="1">
      <c r="A126" s="13"/>
      <c r="B126" s="185"/>
      <c r="C126" s="13"/>
      <c r="D126" s="186" t="s">
        <v>168</v>
      </c>
      <c r="E126" s="187" t="s">
        <v>1</v>
      </c>
      <c r="F126" s="188" t="s">
        <v>225</v>
      </c>
      <c r="G126" s="13"/>
      <c r="H126" s="187" t="s">
        <v>1</v>
      </c>
      <c r="I126" s="189"/>
      <c r="J126" s="13"/>
      <c r="K126" s="13"/>
      <c r="L126" s="185"/>
      <c r="M126" s="190"/>
      <c r="N126" s="191"/>
      <c r="O126" s="191"/>
      <c r="P126" s="191"/>
      <c r="Q126" s="191"/>
      <c r="R126" s="191"/>
      <c r="S126" s="191"/>
      <c r="T126" s="19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7" t="s">
        <v>168</v>
      </c>
      <c r="AU126" s="187" t="s">
        <v>85</v>
      </c>
      <c r="AV126" s="13" t="s">
        <v>83</v>
      </c>
      <c r="AW126" s="13" t="s">
        <v>31</v>
      </c>
      <c r="AX126" s="13" t="s">
        <v>75</v>
      </c>
      <c r="AY126" s="187" t="s">
        <v>141</v>
      </c>
    </row>
    <row r="127" s="14" customFormat="1">
      <c r="A127" s="14"/>
      <c r="B127" s="193"/>
      <c r="C127" s="14"/>
      <c r="D127" s="186" t="s">
        <v>168</v>
      </c>
      <c r="E127" s="194" t="s">
        <v>1</v>
      </c>
      <c r="F127" s="195" t="s">
        <v>599</v>
      </c>
      <c r="G127" s="14"/>
      <c r="H127" s="196">
        <v>122</v>
      </c>
      <c r="I127" s="197"/>
      <c r="J127" s="14"/>
      <c r="K127" s="14"/>
      <c r="L127" s="193"/>
      <c r="M127" s="198"/>
      <c r="N127" s="199"/>
      <c r="O127" s="199"/>
      <c r="P127" s="199"/>
      <c r="Q127" s="199"/>
      <c r="R127" s="199"/>
      <c r="S127" s="199"/>
      <c r="T127" s="20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94" t="s">
        <v>168</v>
      </c>
      <c r="AU127" s="194" t="s">
        <v>85</v>
      </c>
      <c r="AV127" s="14" t="s">
        <v>85</v>
      </c>
      <c r="AW127" s="14" t="s">
        <v>31</v>
      </c>
      <c r="AX127" s="14" t="s">
        <v>83</v>
      </c>
      <c r="AY127" s="194" t="s">
        <v>141</v>
      </c>
    </row>
    <row r="128" s="2" customFormat="1" ht="24.15" customHeight="1">
      <c r="A128" s="38"/>
      <c r="B128" s="171"/>
      <c r="C128" s="172" t="s">
        <v>85</v>
      </c>
      <c r="D128" s="172" t="s">
        <v>144</v>
      </c>
      <c r="E128" s="173" t="s">
        <v>231</v>
      </c>
      <c r="F128" s="174" t="s">
        <v>232</v>
      </c>
      <c r="G128" s="175" t="s">
        <v>222</v>
      </c>
      <c r="H128" s="176">
        <v>112.8</v>
      </c>
      <c r="I128" s="177"/>
      <c r="J128" s="178">
        <f>ROUND(I128*H128,2)</f>
        <v>0</v>
      </c>
      <c r="K128" s="174" t="s">
        <v>223</v>
      </c>
      <c r="L128" s="39"/>
      <c r="M128" s="179" t="s">
        <v>1</v>
      </c>
      <c r="N128" s="180" t="s">
        <v>40</v>
      </c>
      <c r="O128" s="77"/>
      <c r="P128" s="181">
        <f>O128*H128</f>
        <v>0</v>
      </c>
      <c r="Q128" s="181">
        <v>0</v>
      </c>
      <c r="R128" s="181">
        <f>Q128*H128</f>
        <v>0</v>
      </c>
      <c r="S128" s="181">
        <v>0.28999999999999998</v>
      </c>
      <c r="T128" s="182">
        <f>S128*H128</f>
        <v>32.711999999999996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3" t="s">
        <v>159</v>
      </c>
      <c r="AT128" s="183" t="s">
        <v>144</v>
      </c>
      <c r="AU128" s="183" t="s">
        <v>85</v>
      </c>
      <c r="AY128" s="19" t="s">
        <v>141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9" t="s">
        <v>83</v>
      </c>
      <c r="BK128" s="184">
        <f>ROUND(I128*H128,2)</f>
        <v>0</v>
      </c>
      <c r="BL128" s="19" t="s">
        <v>159</v>
      </c>
      <c r="BM128" s="183" t="s">
        <v>600</v>
      </c>
    </row>
    <row r="129" s="14" customFormat="1">
      <c r="A129" s="14"/>
      <c r="B129" s="193"/>
      <c r="C129" s="14"/>
      <c r="D129" s="186" t="s">
        <v>168</v>
      </c>
      <c r="E129" s="194" t="s">
        <v>1</v>
      </c>
      <c r="F129" s="195" t="s">
        <v>601</v>
      </c>
      <c r="G129" s="14"/>
      <c r="H129" s="196">
        <v>112.8</v>
      </c>
      <c r="I129" s="197"/>
      <c r="J129" s="14"/>
      <c r="K129" s="14"/>
      <c r="L129" s="193"/>
      <c r="M129" s="198"/>
      <c r="N129" s="199"/>
      <c r="O129" s="199"/>
      <c r="P129" s="199"/>
      <c r="Q129" s="199"/>
      <c r="R129" s="199"/>
      <c r="S129" s="199"/>
      <c r="T129" s="20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4" t="s">
        <v>168</v>
      </c>
      <c r="AU129" s="194" t="s">
        <v>85</v>
      </c>
      <c r="AV129" s="14" t="s">
        <v>85</v>
      </c>
      <c r="AW129" s="14" t="s">
        <v>31</v>
      </c>
      <c r="AX129" s="14" t="s">
        <v>83</v>
      </c>
      <c r="AY129" s="194" t="s">
        <v>141</v>
      </c>
    </row>
    <row r="130" s="2" customFormat="1" ht="33" customHeight="1">
      <c r="A130" s="38"/>
      <c r="B130" s="171"/>
      <c r="C130" s="172" t="s">
        <v>155</v>
      </c>
      <c r="D130" s="172" t="s">
        <v>144</v>
      </c>
      <c r="E130" s="173" t="s">
        <v>602</v>
      </c>
      <c r="F130" s="174" t="s">
        <v>603</v>
      </c>
      <c r="G130" s="175" t="s">
        <v>239</v>
      </c>
      <c r="H130" s="176">
        <v>89.219999999999999</v>
      </c>
      <c r="I130" s="177"/>
      <c r="J130" s="178">
        <f>ROUND(I130*H130,2)</f>
        <v>0</v>
      </c>
      <c r="K130" s="174" t="s">
        <v>223</v>
      </c>
      <c r="L130" s="39"/>
      <c r="M130" s="179" t="s">
        <v>1</v>
      </c>
      <c r="N130" s="180" t="s">
        <v>40</v>
      </c>
      <c r="O130" s="77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3" t="s">
        <v>159</v>
      </c>
      <c r="AT130" s="183" t="s">
        <v>144</v>
      </c>
      <c r="AU130" s="183" t="s">
        <v>85</v>
      </c>
      <c r="AY130" s="19" t="s">
        <v>141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83</v>
      </c>
      <c r="BK130" s="184">
        <f>ROUND(I130*H130,2)</f>
        <v>0</v>
      </c>
      <c r="BL130" s="19" t="s">
        <v>159</v>
      </c>
      <c r="BM130" s="183" t="s">
        <v>604</v>
      </c>
    </row>
    <row r="131" s="2" customFormat="1" ht="24.15" customHeight="1">
      <c r="A131" s="38"/>
      <c r="B131" s="171"/>
      <c r="C131" s="172" t="s">
        <v>159</v>
      </c>
      <c r="D131" s="172" t="s">
        <v>144</v>
      </c>
      <c r="E131" s="173" t="s">
        <v>245</v>
      </c>
      <c r="F131" s="174" t="s">
        <v>246</v>
      </c>
      <c r="G131" s="175" t="s">
        <v>222</v>
      </c>
      <c r="H131" s="176">
        <v>122</v>
      </c>
      <c r="I131" s="177"/>
      <c r="J131" s="178">
        <f>ROUND(I131*H131,2)</f>
        <v>0</v>
      </c>
      <c r="K131" s="174" t="s">
        <v>223</v>
      </c>
      <c r="L131" s="39"/>
      <c r="M131" s="179" t="s">
        <v>1</v>
      </c>
      <c r="N131" s="180" t="s">
        <v>40</v>
      </c>
      <c r="O131" s="77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3" t="s">
        <v>159</v>
      </c>
      <c r="AT131" s="183" t="s">
        <v>144</v>
      </c>
      <c r="AU131" s="183" t="s">
        <v>85</v>
      </c>
      <c r="AY131" s="19" t="s">
        <v>141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9" t="s">
        <v>83</v>
      </c>
      <c r="BK131" s="184">
        <f>ROUND(I131*H131,2)</f>
        <v>0</v>
      </c>
      <c r="BL131" s="19" t="s">
        <v>159</v>
      </c>
      <c r="BM131" s="183" t="s">
        <v>605</v>
      </c>
    </row>
    <row r="132" s="14" customFormat="1">
      <c r="A132" s="14"/>
      <c r="B132" s="193"/>
      <c r="C132" s="14"/>
      <c r="D132" s="186" t="s">
        <v>168</v>
      </c>
      <c r="E132" s="194" t="s">
        <v>1</v>
      </c>
      <c r="F132" s="195" t="s">
        <v>606</v>
      </c>
      <c r="G132" s="14"/>
      <c r="H132" s="196">
        <v>122</v>
      </c>
      <c r="I132" s="197"/>
      <c r="J132" s="14"/>
      <c r="K132" s="14"/>
      <c r="L132" s="193"/>
      <c r="M132" s="198"/>
      <c r="N132" s="199"/>
      <c r="O132" s="199"/>
      <c r="P132" s="199"/>
      <c r="Q132" s="199"/>
      <c r="R132" s="199"/>
      <c r="S132" s="199"/>
      <c r="T132" s="20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4" t="s">
        <v>168</v>
      </c>
      <c r="AU132" s="194" t="s">
        <v>85</v>
      </c>
      <c r="AV132" s="14" t="s">
        <v>85</v>
      </c>
      <c r="AW132" s="14" t="s">
        <v>31</v>
      </c>
      <c r="AX132" s="14" t="s">
        <v>83</v>
      </c>
      <c r="AY132" s="194" t="s">
        <v>141</v>
      </c>
    </row>
    <row r="133" s="2" customFormat="1" ht="24.15" customHeight="1">
      <c r="A133" s="38"/>
      <c r="B133" s="171"/>
      <c r="C133" s="172" t="s">
        <v>140</v>
      </c>
      <c r="D133" s="172" t="s">
        <v>144</v>
      </c>
      <c r="E133" s="173" t="s">
        <v>249</v>
      </c>
      <c r="F133" s="174" t="s">
        <v>250</v>
      </c>
      <c r="G133" s="175" t="s">
        <v>222</v>
      </c>
      <c r="H133" s="176">
        <v>976</v>
      </c>
      <c r="I133" s="177"/>
      <c r="J133" s="178">
        <f>ROUND(I133*H133,2)</f>
        <v>0</v>
      </c>
      <c r="K133" s="174" t="s">
        <v>223</v>
      </c>
      <c r="L133" s="39"/>
      <c r="M133" s="179" t="s">
        <v>1</v>
      </c>
      <c r="N133" s="180" t="s">
        <v>40</v>
      </c>
      <c r="O133" s="77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159</v>
      </c>
      <c r="AT133" s="183" t="s">
        <v>144</v>
      </c>
      <c r="AU133" s="183" t="s">
        <v>85</v>
      </c>
      <c r="AY133" s="19" t="s">
        <v>141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9" t="s">
        <v>83</v>
      </c>
      <c r="BK133" s="184">
        <f>ROUND(I133*H133,2)</f>
        <v>0</v>
      </c>
      <c r="BL133" s="19" t="s">
        <v>159</v>
      </c>
      <c r="BM133" s="183" t="s">
        <v>607</v>
      </c>
    </row>
    <row r="134" s="14" customFormat="1">
      <c r="A134" s="14"/>
      <c r="B134" s="193"/>
      <c r="C134" s="14"/>
      <c r="D134" s="186" t="s">
        <v>168</v>
      </c>
      <c r="E134" s="194" t="s">
        <v>1</v>
      </c>
      <c r="F134" s="195" t="s">
        <v>608</v>
      </c>
      <c r="G134" s="14"/>
      <c r="H134" s="196">
        <v>976</v>
      </c>
      <c r="I134" s="197"/>
      <c r="J134" s="14"/>
      <c r="K134" s="14"/>
      <c r="L134" s="193"/>
      <c r="M134" s="198"/>
      <c r="N134" s="199"/>
      <c r="O134" s="199"/>
      <c r="P134" s="199"/>
      <c r="Q134" s="199"/>
      <c r="R134" s="199"/>
      <c r="S134" s="199"/>
      <c r="T134" s="20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4" t="s">
        <v>168</v>
      </c>
      <c r="AU134" s="194" t="s">
        <v>85</v>
      </c>
      <c r="AV134" s="14" t="s">
        <v>85</v>
      </c>
      <c r="AW134" s="14" t="s">
        <v>31</v>
      </c>
      <c r="AX134" s="14" t="s">
        <v>83</v>
      </c>
      <c r="AY134" s="194" t="s">
        <v>141</v>
      </c>
    </row>
    <row r="135" s="2" customFormat="1" ht="37.8" customHeight="1">
      <c r="A135" s="38"/>
      <c r="B135" s="171"/>
      <c r="C135" s="172" t="s">
        <v>171</v>
      </c>
      <c r="D135" s="172" t="s">
        <v>144</v>
      </c>
      <c r="E135" s="173" t="s">
        <v>253</v>
      </c>
      <c r="F135" s="174" t="s">
        <v>254</v>
      </c>
      <c r="G135" s="175" t="s">
        <v>239</v>
      </c>
      <c r="H135" s="176">
        <v>73.680000000000007</v>
      </c>
      <c r="I135" s="177"/>
      <c r="J135" s="178">
        <f>ROUND(I135*H135,2)</f>
        <v>0</v>
      </c>
      <c r="K135" s="174" t="s">
        <v>223</v>
      </c>
      <c r="L135" s="39"/>
      <c r="M135" s="179" t="s">
        <v>1</v>
      </c>
      <c r="N135" s="180" t="s">
        <v>40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159</v>
      </c>
      <c r="AT135" s="183" t="s">
        <v>144</v>
      </c>
      <c r="AU135" s="183" t="s">
        <v>85</v>
      </c>
      <c r="AY135" s="19" t="s">
        <v>141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83</v>
      </c>
      <c r="BK135" s="184">
        <f>ROUND(I135*H135,2)</f>
        <v>0</v>
      </c>
      <c r="BL135" s="19" t="s">
        <v>159</v>
      </c>
      <c r="BM135" s="183" t="s">
        <v>609</v>
      </c>
    </row>
    <row r="136" s="14" customFormat="1">
      <c r="A136" s="14"/>
      <c r="B136" s="193"/>
      <c r="C136" s="14"/>
      <c r="D136" s="186" t="s">
        <v>168</v>
      </c>
      <c r="E136" s="194" t="s">
        <v>1</v>
      </c>
      <c r="F136" s="195" t="s">
        <v>610</v>
      </c>
      <c r="G136" s="14"/>
      <c r="H136" s="196">
        <v>89.219999999999999</v>
      </c>
      <c r="I136" s="197"/>
      <c r="J136" s="14"/>
      <c r="K136" s="14"/>
      <c r="L136" s="193"/>
      <c r="M136" s="198"/>
      <c r="N136" s="199"/>
      <c r="O136" s="199"/>
      <c r="P136" s="199"/>
      <c r="Q136" s="199"/>
      <c r="R136" s="199"/>
      <c r="S136" s="199"/>
      <c r="T136" s="20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4" t="s">
        <v>168</v>
      </c>
      <c r="AU136" s="194" t="s">
        <v>85</v>
      </c>
      <c r="AV136" s="14" t="s">
        <v>85</v>
      </c>
      <c r="AW136" s="14" t="s">
        <v>31</v>
      </c>
      <c r="AX136" s="14" t="s">
        <v>75</v>
      </c>
      <c r="AY136" s="194" t="s">
        <v>141</v>
      </c>
    </row>
    <row r="137" s="14" customFormat="1">
      <c r="A137" s="14"/>
      <c r="B137" s="193"/>
      <c r="C137" s="14"/>
      <c r="D137" s="186" t="s">
        <v>168</v>
      </c>
      <c r="E137" s="194" t="s">
        <v>1</v>
      </c>
      <c r="F137" s="195" t="s">
        <v>611</v>
      </c>
      <c r="G137" s="14"/>
      <c r="H137" s="196">
        <v>-15.539999999999999</v>
      </c>
      <c r="I137" s="197"/>
      <c r="J137" s="14"/>
      <c r="K137" s="14"/>
      <c r="L137" s="193"/>
      <c r="M137" s="198"/>
      <c r="N137" s="199"/>
      <c r="O137" s="199"/>
      <c r="P137" s="199"/>
      <c r="Q137" s="199"/>
      <c r="R137" s="199"/>
      <c r="S137" s="199"/>
      <c r="T137" s="20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4" t="s">
        <v>168</v>
      </c>
      <c r="AU137" s="194" t="s">
        <v>85</v>
      </c>
      <c r="AV137" s="14" t="s">
        <v>85</v>
      </c>
      <c r="AW137" s="14" t="s">
        <v>31</v>
      </c>
      <c r="AX137" s="14" t="s">
        <v>75</v>
      </c>
      <c r="AY137" s="194" t="s">
        <v>141</v>
      </c>
    </row>
    <row r="138" s="15" customFormat="1">
      <c r="A138" s="15"/>
      <c r="B138" s="206"/>
      <c r="C138" s="15"/>
      <c r="D138" s="186" t="s">
        <v>168</v>
      </c>
      <c r="E138" s="207" t="s">
        <v>1</v>
      </c>
      <c r="F138" s="208" t="s">
        <v>236</v>
      </c>
      <c r="G138" s="15"/>
      <c r="H138" s="209">
        <v>73.680000000000007</v>
      </c>
      <c r="I138" s="210"/>
      <c r="J138" s="15"/>
      <c r="K138" s="15"/>
      <c r="L138" s="206"/>
      <c r="M138" s="211"/>
      <c r="N138" s="212"/>
      <c r="O138" s="212"/>
      <c r="P138" s="212"/>
      <c r="Q138" s="212"/>
      <c r="R138" s="212"/>
      <c r="S138" s="212"/>
      <c r="T138" s="21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07" t="s">
        <v>168</v>
      </c>
      <c r="AU138" s="207" t="s">
        <v>85</v>
      </c>
      <c r="AV138" s="15" t="s">
        <v>159</v>
      </c>
      <c r="AW138" s="15" t="s">
        <v>31</v>
      </c>
      <c r="AX138" s="15" t="s">
        <v>83</v>
      </c>
      <c r="AY138" s="207" t="s">
        <v>141</v>
      </c>
    </row>
    <row r="139" s="2" customFormat="1" ht="37.8" customHeight="1">
      <c r="A139" s="38"/>
      <c r="B139" s="171"/>
      <c r="C139" s="172" t="s">
        <v>179</v>
      </c>
      <c r="D139" s="172" t="s">
        <v>144</v>
      </c>
      <c r="E139" s="173" t="s">
        <v>258</v>
      </c>
      <c r="F139" s="174" t="s">
        <v>259</v>
      </c>
      <c r="G139" s="175" t="s">
        <v>239</v>
      </c>
      <c r="H139" s="176">
        <v>294.72000000000003</v>
      </c>
      <c r="I139" s="177"/>
      <c r="J139" s="178">
        <f>ROUND(I139*H139,2)</f>
        <v>0</v>
      </c>
      <c r="K139" s="174" t="s">
        <v>223</v>
      </c>
      <c r="L139" s="39"/>
      <c r="M139" s="179" t="s">
        <v>1</v>
      </c>
      <c r="N139" s="180" t="s">
        <v>40</v>
      </c>
      <c r="O139" s="77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159</v>
      </c>
      <c r="AT139" s="183" t="s">
        <v>144</v>
      </c>
      <c r="AU139" s="183" t="s">
        <v>85</v>
      </c>
      <c r="AY139" s="19" t="s">
        <v>141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9" t="s">
        <v>83</v>
      </c>
      <c r="BK139" s="184">
        <f>ROUND(I139*H139,2)</f>
        <v>0</v>
      </c>
      <c r="BL139" s="19" t="s">
        <v>159</v>
      </c>
      <c r="BM139" s="183" t="s">
        <v>612</v>
      </c>
    </row>
    <row r="140" s="14" customFormat="1">
      <c r="A140" s="14"/>
      <c r="B140" s="193"/>
      <c r="C140" s="14"/>
      <c r="D140" s="186" t="s">
        <v>168</v>
      </c>
      <c r="E140" s="194" t="s">
        <v>1</v>
      </c>
      <c r="F140" s="195" t="s">
        <v>613</v>
      </c>
      <c r="G140" s="14"/>
      <c r="H140" s="196">
        <v>294.72000000000003</v>
      </c>
      <c r="I140" s="197"/>
      <c r="J140" s="14"/>
      <c r="K140" s="14"/>
      <c r="L140" s="193"/>
      <c r="M140" s="198"/>
      <c r="N140" s="199"/>
      <c r="O140" s="199"/>
      <c r="P140" s="199"/>
      <c r="Q140" s="199"/>
      <c r="R140" s="199"/>
      <c r="S140" s="199"/>
      <c r="T140" s="20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4" t="s">
        <v>168</v>
      </c>
      <c r="AU140" s="194" t="s">
        <v>85</v>
      </c>
      <c r="AV140" s="14" t="s">
        <v>85</v>
      </c>
      <c r="AW140" s="14" t="s">
        <v>31</v>
      </c>
      <c r="AX140" s="14" t="s">
        <v>83</v>
      </c>
      <c r="AY140" s="194" t="s">
        <v>141</v>
      </c>
    </row>
    <row r="141" s="2" customFormat="1" ht="16.5" customHeight="1">
      <c r="A141" s="38"/>
      <c r="B141" s="171"/>
      <c r="C141" s="172" t="s">
        <v>182</v>
      </c>
      <c r="D141" s="172" t="s">
        <v>144</v>
      </c>
      <c r="E141" s="173" t="s">
        <v>263</v>
      </c>
      <c r="F141" s="174" t="s">
        <v>264</v>
      </c>
      <c r="G141" s="175" t="s">
        <v>222</v>
      </c>
      <c r="H141" s="176">
        <v>122</v>
      </c>
      <c r="I141" s="177"/>
      <c r="J141" s="178">
        <f>ROUND(I141*H141,2)</f>
        <v>0</v>
      </c>
      <c r="K141" s="174" t="s">
        <v>223</v>
      </c>
      <c r="L141" s="39"/>
      <c r="M141" s="179" t="s">
        <v>1</v>
      </c>
      <c r="N141" s="180" t="s">
        <v>40</v>
      </c>
      <c r="O141" s="77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3" t="s">
        <v>159</v>
      </c>
      <c r="AT141" s="183" t="s">
        <v>144</v>
      </c>
      <c r="AU141" s="183" t="s">
        <v>85</v>
      </c>
      <c r="AY141" s="19" t="s">
        <v>141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9" t="s">
        <v>83</v>
      </c>
      <c r="BK141" s="184">
        <f>ROUND(I141*H141,2)</f>
        <v>0</v>
      </c>
      <c r="BL141" s="19" t="s">
        <v>159</v>
      </c>
      <c r="BM141" s="183" t="s">
        <v>614</v>
      </c>
    </row>
    <row r="142" s="2" customFormat="1" ht="24.15" customHeight="1">
      <c r="A142" s="38"/>
      <c r="B142" s="171"/>
      <c r="C142" s="172" t="s">
        <v>186</v>
      </c>
      <c r="D142" s="172" t="s">
        <v>144</v>
      </c>
      <c r="E142" s="173" t="s">
        <v>615</v>
      </c>
      <c r="F142" s="174" t="s">
        <v>616</v>
      </c>
      <c r="G142" s="175" t="s">
        <v>239</v>
      </c>
      <c r="H142" s="176">
        <v>73.680000000000007</v>
      </c>
      <c r="I142" s="177"/>
      <c r="J142" s="178">
        <f>ROUND(I142*H142,2)</f>
        <v>0</v>
      </c>
      <c r="K142" s="174" t="s">
        <v>223</v>
      </c>
      <c r="L142" s="39"/>
      <c r="M142" s="179" t="s">
        <v>1</v>
      </c>
      <c r="N142" s="180" t="s">
        <v>40</v>
      </c>
      <c r="O142" s="77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3" t="s">
        <v>159</v>
      </c>
      <c r="AT142" s="183" t="s">
        <v>144</v>
      </c>
      <c r="AU142" s="183" t="s">
        <v>85</v>
      </c>
      <c r="AY142" s="19" t="s">
        <v>141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9" t="s">
        <v>83</v>
      </c>
      <c r="BK142" s="184">
        <f>ROUND(I142*H142,2)</f>
        <v>0</v>
      </c>
      <c r="BL142" s="19" t="s">
        <v>159</v>
      </c>
      <c r="BM142" s="183" t="s">
        <v>617</v>
      </c>
    </row>
    <row r="143" s="2" customFormat="1" ht="33" customHeight="1">
      <c r="A143" s="38"/>
      <c r="B143" s="171"/>
      <c r="C143" s="172" t="s">
        <v>191</v>
      </c>
      <c r="D143" s="172" t="s">
        <v>144</v>
      </c>
      <c r="E143" s="173" t="s">
        <v>500</v>
      </c>
      <c r="F143" s="174" t="s">
        <v>501</v>
      </c>
      <c r="G143" s="175" t="s">
        <v>239</v>
      </c>
      <c r="H143" s="176">
        <v>15.539999999999999</v>
      </c>
      <c r="I143" s="177"/>
      <c r="J143" s="178">
        <f>ROUND(I143*H143,2)</f>
        <v>0</v>
      </c>
      <c r="K143" s="174" t="s">
        <v>223</v>
      </c>
      <c r="L143" s="39"/>
      <c r="M143" s="179" t="s">
        <v>1</v>
      </c>
      <c r="N143" s="180" t="s">
        <v>40</v>
      </c>
      <c r="O143" s="77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3" t="s">
        <v>159</v>
      </c>
      <c r="AT143" s="183" t="s">
        <v>144</v>
      </c>
      <c r="AU143" s="183" t="s">
        <v>85</v>
      </c>
      <c r="AY143" s="19" t="s">
        <v>141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9" t="s">
        <v>83</v>
      </c>
      <c r="BK143" s="184">
        <f>ROUND(I143*H143,2)</f>
        <v>0</v>
      </c>
      <c r="BL143" s="19" t="s">
        <v>159</v>
      </c>
      <c r="BM143" s="183" t="s">
        <v>618</v>
      </c>
    </row>
    <row r="144" s="14" customFormat="1">
      <c r="A144" s="14"/>
      <c r="B144" s="193"/>
      <c r="C144" s="14"/>
      <c r="D144" s="186" t="s">
        <v>168</v>
      </c>
      <c r="E144" s="194" t="s">
        <v>1</v>
      </c>
      <c r="F144" s="195" t="s">
        <v>619</v>
      </c>
      <c r="G144" s="14"/>
      <c r="H144" s="196">
        <v>15.539999999999999</v>
      </c>
      <c r="I144" s="197"/>
      <c r="J144" s="14"/>
      <c r="K144" s="14"/>
      <c r="L144" s="193"/>
      <c r="M144" s="198"/>
      <c r="N144" s="199"/>
      <c r="O144" s="199"/>
      <c r="P144" s="199"/>
      <c r="Q144" s="199"/>
      <c r="R144" s="199"/>
      <c r="S144" s="199"/>
      <c r="T144" s="20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4" t="s">
        <v>168</v>
      </c>
      <c r="AU144" s="194" t="s">
        <v>85</v>
      </c>
      <c r="AV144" s="14" t="s">
        <v>85</v>
      </c>
      <c r="AW144" s="14" t="s">
        <v>31</v>
      </c>
      <c r="AX144" s="14" t="s">
        <v>83</v>
      </c>
      <c r="AY144" s="194" t="s">
        <v>141</v>
      </c>
    </row>
    <row r="145" s="2" customFormat="1" ht="33" customHeight="1">
      <c r="A145" s="38"/>
      <c r="B145" s="171"/>
      <c r="C145" s="172" t="s">
        <v>197</v>
      </c>
      <c r="D145" s="172" t="s">
        <v>144</v>
      </c>
      <c r="E145" s="173" t="s">
        <v>504</v>
      </c>
      <c r="F145" s="174" t="s">
        <v>505</v>
      </c>
      <c r="G145" s="175" t="s">
        <v>276</v>
      </c>
      <c r="H145" s="176">
        <v>139.87799999999999</v>
      </c>
      <c r="I145" s="177"/>
      <c r="J145" s="178">
        <f>ROUND(I145*H145,2)</f>
        <v>0</v>
      </c>
      <c r="K145" s="174" t="s">
        <v>223</v>
      </c>
      <c r="L145" s="39"/>
      <c r="M145" s="179" t="s">
        <v>1</v>
      </c>
      <c r="N145" s="180" t="s">
        <v>40</v>
      </c>
      <c r="O145" s="77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3" t="s">
        <v>159</v>
      </c>
      <c r="AT145" s="183" t="s">
        <v>144</v>
      </c>
      <c r="AU145" s="183" t="s">
        <v>85</v>
      </c>
      <c r="AY145" s="19" t="s">
        <v>141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9" t="s">
        <v>83</v>
      </c>
      <c r="BK145" s="184">
        <f>ROUND(I145*H145,2)</f>
        <v>0</v>
      </c>
      <c r="BL145" s="19" t="s">
        <v>159</v>
      </c>
      <c r="BM145" s="183" t="s">
        <v>620</v>
      </c>
    </row>
    <row r="146" s="14" customFormat="1">
      <c r="A146" s="14"/>
      <c r="B146" s="193"/>
      <c r="C146" s="14"/>
      <c r="D146" s="186" t="s">
        <v>168</v>
      </c>
      <c r="E146" s="194" t="s">
        <v>1</v>
      </c>
      <c r="F146" s="195" t="s">
        <v>621</v>
      </c>
      <c r="G146" s="14"/>
      <c r="H146" s="196">
        <v>139.87799999999999</v>
      </c>
      <c r="I146" s="197"/>
      <c r="J146" s="14"/>
      <c r="K146" s="14"/>
      <c r="L146" s="193"/>
      <c r="M146" s="198"/>
      <c r="N146" s="199"/>
      <c r="O146" s="199"/>
      <c r="P146" s="199"/>
      <c r="Q146" s="199"/>
      <c r="R146" s="199"/>
      <c r="S146" s="199"/>
      <c r="T146" s="20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4" t="s">
        <v>168</v>
      </c>
      <c r="AU146" s="194" t="s">
        <v>85</v>
      </c>
      <c r="AV146" s="14" t="s">
        <v>85</v>
      </c>
      <c r="AW146" s="14" t="s">
        <v>31</v>
      </c>
      <c r="AX146" s="14" t="s">
        <v>83</v>
      </c>
      <c r="AY146" s="194" t="s">
        <v>141</v>
      </c>
    </row>
    <row r="147" s="2" customFormat="1" ht="16.5" customHeight="1">
      <c r="A147" s="38"/>
      <c r="B147" s="171"/>
      <c r="C147" s="172" t="s">
        <v>201</v>
      </c>
      <c r="D147" s="172" t="s">
        <v>144</v>
      </c>
      <c r="E147" s="173" t="s">
        <v>279</v>
      </c>
      <c r="F147" s="174" t="s">
        <v>280</v>
      </c>
      <c r="G147" s="175" t="s">
        <v>239</v>
      </c>
      <c r="H147" s="176">
        <v>73.680000000000007</v>
      </c>
      <c r="I147" s="177"/>
      <c r="J147" s="178">
        <f>ROUND(I147*H147,2)</f>
        <v>0</v>
      </c>
      <c r="K147" s="174" t="s">
        <v>223</v>
      </c>
      <c r="L147" s="39"/>
      <c r="M147" s="179" t="s">
        <v>1</v>
      </c>
      <c r="N147" s="180" t="s">
        <v>40</v>
      </c>
      <c r="O147" s="77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3" t="s">
        <v>159</v>
      </c>
      <c r="AT147" s="183" t="s">
        <v>144</v>
      </c>
      <c r="AU147" s="183" t="s">
        <v>85</v>
      </c>
      <c r="AY147" s="19" t="s">
        <v>141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9" t="s">
        <v>83</v>
      </c>
      <c r="BK147" s="184">
        <f>ROUND(I147*H147,2)</f>
        <v>0</v>
      </c>
      <c r="BL147" s="19" t="s">
        <v>159</v>
      </c>
      <c r="BM147" s="183" t="s">
        <v>622</v>
      </c>
    </row>
    <row r="148" s="2" customFormat="1" ht="37.8" customHeight="1">
      <c r="A148" s="38"/>
      <c r="B148" s="171"/>
      <c r="C148" s="172" t="s">
        <v>205</v>
      </c>
      <c r="D148" s="172" t="s">
        <v>144</v>
      </c>
      <c r="E148" s="173" t="s">
        <v>283</v>
      </c>
      <c r="F148" s="174" t="s">
        <v>284</v>
      </c>
      <c r="G148" s="175" t="s">
        <v>222</v>
      </c>
      <c r="H148" s="176">
        <v>144</v>
      </c>
      <c r="I148" s="177"/>
      <c r="J148" s="178">
        <f>ROUND(I148*H148,2)</f>
        <v>0</v>
      </c>
      <c r="K148" s="174" t="s">
        <v>223</v>
      </c>
      <c r="L148" s="39"/>
      <c r="M148" s="179" t="s">
        <v>1</v>
      </c>
      <c r="N148" s="180" t="s">
        <v>40</v>
      </c>
      <c r="O148" s="77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159</v>
      </c>
      <c r="AT148" s="183" t="s">
        <v>144</v>
      </c>
      <c r="AU148" s="183" t="s">
        <v>85</v>
      </c>
      <c r="AY148" s="19" t="s">
        <v>141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83</v>
      </c>
      <c r="BK148" s="184">
        <f>ROUND(I148*H148,2)</f>
        <v>0</v>
      </c>
      <c r="BL148" s="19" t="s">
        <v>159</v>
      </c>
      <c r="BM148" s="183" t="s">
        <v>623</v>
      </c>
    </row>
    <row r="149" s="13" customFormat="1">
      <c r="A149" s="13"/>
      <c r="B149" s="185"/>
      <c r="C149" s="13"/>
      <c r="D149" s="186" t="s">
        <v>168</v>
      </c>
      <c r="E149" s="187" t="s">
        <v>1</v>
      </c>
      <c r="F149" s="188" t="s">
        <v>624</v>
      </c>
      <c r="G149" s="13"/>
      <c r="H149" s="187" t="s">
        <v>1</v>
      </c>
      <c r="I149" s="189"/>
      <c r="J149" s="13"/>
      <c r="K149" s="13"/>
      <c r="L149" s="185"/>
      <c r="M149" s="190"/>
      <c r="N149" s="191"/>
      <c r="O149" s="191"/>
      <c r="P149" s="191"/>
      <c r="Q149" s="191"/>
      <c r="R149" s="191"/>
      <c r="S149" s="191"/>
      <c r="T149" s="19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7" t="s">
        <v>168</v>
      </c>
      <c r="AU149" s="187" t="s">
        <v>85</v>
      </c>
      <c r="AV149" s="13" t="s">
        <v>83</v>
      </c>
      <c r="AW149" s="13" t="s">
        <v>31</v>
      </c>
      <c r="AX149" s="13" t="s">
        <v>75</v>
      </c>
      <c r="AY149" s="187" t="s">
        <v>141</v>
      </c>
    </row>
    <row r="150" s="14" customFormat="1">
      <c r="A150" s="14"/>
      <c r="B150" s="193"/>
      <c r="C150" s="14"/>
      <c r="D150" s="186" t="s">
        <v>168</v>
      </c>
      <c r="E150" s="194" t="s">
        <v>1</v>
      </c>
      <c r="F150" s="195" t="s">
        <v>625</v>
      </c>
      <c r="G150" s="14"/>
      <c r="H150" s="196">
        <v>73</v>
      </c>
      <c r="I150" s="197"/>
      <c r="J150" s="14"/>
      <c r="K150" s="14"/>
      <c r="L150" s="193"/>
      <c r="M150" s="198"/>
      <c r="N150" s="199"/>
      <c r="O150" s="199"/>
      <c r="P150" s="199"/>
      <c r="Q150" s="199"/>
      <c r="R150" s="199"/>
      <c r="S150" s="199"/>
      <c r="T150" s="20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4" t="s">
        <v>168</v>
      </c>
      <c r="AU150" s="194" t="s">
        <v>85</v>
      </c>
      <c r="AV150" s="14" t="s">
        <v>85</v>
      </c>
      <c r="AW150" s="14" t="s">
        <v>31</v>
      </c>
      <c r="AX150" s="14" t="s">
        <v>75</v>
      </c>
      <c r="AY150" s="194" t="s">
        <v>141</v>
      </c>
    </row>
    <row r="151" s="14" customFormat="1">
      <c r="A151" s="14"/>
      <c r="B151" s="193"/>
      <c r="C151" s="14"/>
      <c r="D151" s="186" t="s">
        <v>168</v>
      </c>
      <c r="E151" s="194" t="s">
        <v>1</v>
      </c>
      <c r="F151" s="195" t="s">
        <v>626</v>
      </c>
      <c r="G151" s="14"/>
      <c r="H151" s="196">
        <v>71</v>
      </c>
      <c r="I151" s="197"/>
      <c r="J151" s="14"/>
      <c r="K151" s="14"/>
      <c r="L151" s="193"/>
      <c r="M151" s="198"/>
      <c r="N151" s="199"/>
      <c r="O151" s="199"/>
      <c r="P151" s="199"/>
      <c r="Q151" s="199"/>
      <c r="R151" s="199"/>
      <c r="S151" s="199"/>
      <c r="T151" s="20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4" t="s">
        <v>168</v>
      </c>
      <c r="AU151" s="194" t="s">
        <v>85</v>
      </c>
      <c r="AV151" s="14" t="s">
        <v>85</v>
      </c>
      <c r="AW151" s="14" t="s">
        <v>31</v>
      </c>
      <c r="AX151" s="14" t="s">
        <v>75</v>
      </c>
      <c r="AY151" s="194" t="s">
        <v>141</v>
      </c>
    </row>
    <row r="152" s="15" customFormat="1">
      <c r="A152" s="15"/>
      <c r="B152" s="206"/>
      <c r="C152" s="15"/>
      <c r="D152" s="186" t="s">
        <v>168</v>
      </c>
      <c r="E152" s="207" t="s">
        <v>1</v>
      </c>
      <c r="F152" s="208" t="s">
        <v>236</v>
      </c>
      <c r="G152" s="15"/>
      <c r="H152" s="209">
        <v>144</v>
      </c>
      <c r="I152" s="210"/>
      <c r="J152" s="15"/>
      <c r="K152" s="15"/>
      <c r="L152" s="206"/>
      <c r="M152" s="211"/>
      <c r="N152" s="212"/>
      <c r="O152" s="212"/>
      <c r="P152" s="212"/>
      <c r="Q152" s="212"/>
      <c r="R152" s="212"/>
      <c r="S152" s="212"/>
      <c r="T152" s="21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07" t="s">
        <v>168</v>
      </c>
      <c r="AU152" s="207" t="s">
        <v>85</v>
      </c>
      <c r="AV152" s="15" t="s">
        <v>159</v>
      </c>
      <c r="AW152" s="15" t="s">
        <v>31</v>
      </c>
      <c r="AX152" s="15" t="s">
        <v>83</v>
      </c>
      <c r="AY152" s="207" t="s">
        <v>141</v>
      </c>
    </row>
    <row r="153" s="2" customFormat="1" ht="16.5" customHeight="1">
      <c r="A153" s="38"/>
      <c r="B153" s="171"/>
      <c r="C153" s="214" t="s">
        <v>282</v>
      </c>
      <c r="D153" s="214" t="s">
        <v>287</v>
      </c>
      <c r="E153" s="215" t="s">
        <v>288</v>
      </c>
      <c r="F153" s="216" t="s">
        <v>289</v>
      </c>
      <c r="G153" s="217" t="s">
        <v>276</v>
      </c>
      <c r="H153" s="218">
        <v>27.359999999999999</v>
      </c>
      <c r="I153" s="219"/>
      <c r="J153" s="220">
        <f>ROUND(I153*H153,2)</f>
        <v>0</v>
      </c>
      <c r="K153" s="216" t="s">
        <v>223</v>
      </c>
      <c r="L153" s="221"/>
      <c r="M153" s="222" t="s">
        <v>1</v>
      </c>
      <c r="N153" s="223" t="s">
        <v>40</v>
      </c>
      <c r="O153" s="77"/>
      <c r="P153" s="181">
        <f>O153*H153</f>
        <v>0</v>
      </c>
      <c r="Q153" s="181">
        <v>1</v>
      </c>
      <c r="R153" s="181">
        <f>Q153*H153</f>
        <v>27.359999999999999</v>
      </c>
      <c r="S153" s="181">
        <v>0</v>
      </c>
      <c r="T153" s="18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3" t="s">
        <v>182</v>
      </c>
      <c r="AT153" s="183" t="s">
        <v>287</v>
      </c>
      <c r="AU153" s="183" t="s">
        <v>85</v>
      </c>
      <c r="AY153" s="19" t="s">
        <v>141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9" t="s">
        <v>83</v>
      </c>
      <c r="BK153" s="184">
        <f>ROUND(I153*H153,2)</f>
        <v>0</v>
      </c>
      <c r="BL153" s="19" t="s">
        <v>159</v>
      </c>
      <c r="BM153" s="183" t="s">
        <v>627</v>
      </c>
    </row>
    <row r="154" s="14" customFormat="1">
      <c r="A154" s="14"/>
      <c r="B154" s="193"/>
      <c r="C154" s="14"/>
      <c r="D154" s="186" t="s">
        <v>168</v>
      </c>
      <c r="E154" s="194" t="s">
        <v>1</v>
      </c>
      <c r="F154" s="195" t="s">
        <v>628</v>
      </c>
      <c r="G154" s="14"/>
      <c r="H154" s="196">
        <v>27.359999999999999</v>
      </c>
      <c r="I154" s="197"/>
      <c r="J154" s="14"/>
      <c r="K154" s="14"/>
      <c r="L154" s="193"/>
      <c r="M154" s="198"/>
      <c r="N154" s="199"/>
      <c r="O154" s="199"/>
      <c r="P154" s="199"/>
      <c r="Q154" s="199"/>
      <c r="R154" s="199"/>
      <c r="S154" s="199"/>
      <c r="T154" s="20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4" t="s">
        <v>168</v>
      </c>
      <c r="AU154" s="194" t="s">
        <v>85</v>
      </c>
      <c r="AV154" s="14" t="s">
        <v>85</v>
      </c>
      <c r="AW154" s="14" t="s">
        <v>31</v>
      </c>
      <c r="AX154" s="14" t="s">
        <v>83</v>
      </c>
      <c r="AY154" s="194" t="s">
        <v>141</v>
      </c>
    </row>
    <row r="155" s="2" customFormat="1" ht="33" customHeight="1">
      <c r="A155" s="38"/>
      <c r="B155" s="171"/>
      <c r="C155" s="172" t="s">
        <v>8</v>
      </c>
      <c r="D155" s="172" t="s">
        <v>144</v>
      </c>
      <c r="E155" s="173" t="s">
        <v>293</v>
      </c>
      <c r="F155" s="174" t="s">
        <v>294</v>
      </c>
      <c r="G155" s="175" t="s">
        <v>222</v>
      </c>
      <c r="H155" s="176">
        <v>144</v>
      </c>
      <c r="I155" s="177"/>
      <c r="J155" s="178">
        <f>ROUND(I155*H155,2)</f>
        <v>0</v>
      </c>
      <c r="K155" s="174" t="s">
        <v>223</v>
      </c>
      <c r="L155" s="39"/>
      <c r="M155" s="179" t="s">
        <v>1</v>
      </c>
      <c r="N155" s="180" t="s">
        <v>40</v>
      </c>
      <c r="O155" s="77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3" t="s">
        <v>159</v>
      </c>
      <c r="AT155" s="183" t="s">
        <v>144</v>
      </c>
      <c r="AU155" s="183" t="s">
        <v>85</v>
      </c>
      <c r="AY155" s="19" t="s">
        <v>141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9" t="s">
        <v>83</v>
      </c>
      <c r="BK155" s="184">
        <f>ROUND(I155*H155,2)</f>
        <v>0</v>
      </c>
      <c r="BL155" s="19" t="s">
        <v>159</v>
      </c>
      <c r="BM155" s="183" t="s">
        <v>629</v>
      </c>
    </row>
    <row r="156" s="2" customFormat="1" ht="24.15" customHeight="1">
      <c r="A156" s="38"/>
      <c r="B156" s="171"/>
      <c r="C156" s="172" t="s">
        <v>292</v>
      </c>
      <c r="D156" s="172" t="s">
        <v>144</v>
      </c>
      <c r="E156" s="173" t="s">
        <v>298</v>
      </c>
      <c r="F156" s="174" t="s">
        <v>299</v>
      </c>
      <c r="G156" s="175" t="s">
        <v>222</v>
      </c>
      <c r="H156" s="176">
        <v>144</v>
      </c>
      <c r="I156" s="177"/>
      <c r="J156" s="178">
        <f>ROUND(I156*H156,2)</f>
        <v>0</v>
      </c>
      <c r="K156" s="174" t="s">
        <v>223</v>
      </c>
      <c r="L156" s="39"/>
      <c r="M156" s="179" t="s">
        <v>1</v>
      </c>
      <c r="N156" s="180" t="s">
        <v>40</v>
      </c>
      <c r="O156" s="77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3" t="s">
        <v>159</v>
      </c>
      <c r="AT156" s="183" t="s">
        <v>144</v>
      </c>
      <c r="AU156" s="183" t="s">
        <v>85</v>
      </c>
      <c r="AY156" s="19" t="s">
        <v>141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9" t="s">
        <v>83</v>
      </c>
      <c r="BK156" s="184">
        <f>ROUND(I156*H156,2)</f>
        <v>0</v>
      </c>
      <c r="BL156" s="19" t="s">
        <v>159</v>
      </c>
      <c r="BM156" s="183" t="s">
        <v>630</v>
      </c>
    </row>
    <row r="157" s="14" customFormat="1">
      <c r="A157" s="14"/>
      <c r="B157" s="193"/>
      <c r="C157" s="14"/>
      <c r="D157" s="186" t="s">
        <v>168</v>
      </c>
      <c r="E157" s="194" t="s">
        <v>1</v>
      </c>
      <c r="F157" s="195" t="s">
        <v>631</v>
      </c>
      <c r="G157" s="14"/>
      <c r="H157" s="196">
        <v>144</v>
      </c>
      <c r="I157" s="197"/>
      <c r="J157" s="14"/>
      <c r="K157" s="14"/>
      <c r="L157" s="193"/>
      <c r="M157" s="198"/>
      <c r="N157" s="199"/>
      <c r="O157" s="199"/>
      <c r="P157" s="199"/>
      <c r="Q157" s="199"/>
      <c r="R157" s="199"/>
      <c r="S157" s="199"/>
      <c r="T157" s="20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4" t="s">
        <v>168</v>
      </c>
      <c r="AU157" s="194" t="s">
        <v>85</v>
      </c>
      <c r="AV157" s="14" t="s">
        <v>85</v>
      </c>
      <c r="AW157" s="14" t="s">
        <v>31</v>
      </c>
      <c r="AX157" s="14" t="s">
        <v>83</v>
      </c>
      <c r="AY157" s="194" t="s">
        <v>141</v>
      </c>
    </row>
    <row r="158" s="2" customFormat="1" ht="16.5" customHeight="1">
      <c r="A158" s="38"/>
      <c r="B158" s="171"/>
      <c r="C158" s="214" t="s">
        <v>297</v>
      </c>
      <c r="D158" s="214" t="s">
        <v>287</v>
      </c>
      <c r="E158" s="215" t="s">
        <v>302</v>
      </c>
      <c r="F158" s="216" t="s">
        <v>303</v>
      </c>
      <c r="G158" s="217" t="s">
        <v>304</v>
      </c>
      <c r="H158" s="218">
        <v>4.5359999999999996</v>
      </c>
      <c r="I158" s="219"/>
      <c r="J158" s="220">
        <f>ROUND(I158*H158,2)</f>
        <v>0</v>
      </c>
      <c r="K158" s="216" t="s">
        <v>223</v>
      </c>
      <c r="L158" s="221"/>
      <c r="M158" s="222" t="s">
        <v>1</v>
      </c>
      <c r="N158" s="223" t="s">
        <v>40</v>
      </c>
      <c r="O158" s="77"/>
      <c r="P158" s="181">
        <f>O158*H158</f>
        <v>0</v>
      </c>
      <c r="Q158" s="181">
        <v>0.001</v>
      </c>
      <c r="R158" s="181">
        <f>Q158*H158</f>
        <v>0.0045360000000000001</v>
      </c>
      <c r="S158" s="181">
        <v>0</v>
      </c>
      <c r="T158" s="18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3" t="s">
        <v>182</v>
      </c>
      <c r="AT158" s="183" t="s">
        <v>287</v>
      </c>
      <c r="AU158" s="183" t="s">
        <v>85</v>
      </c>
      <c r="AY158" s="19" t="s">
        <v>141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9" t="s">
        <v>83</v>
      </c>
      <c r="BK158" s="184">
        <f>ROUND(I158*H158,2)</f>
        <v>0</v>
      </c>
      <c r="BL158" s="19" t="s">
        <v>159</v>
      </c>
      <c r="BM158" s="183" t="s">
        <v>632</v>
      </c>
    </row>
    <row r="159" s="14" customFormat="1">
      <c r="A159" s="14"/>
      <c r="B159" s="193"/>
      <c r="C159" s="14"/>
      <c r="D159" s="186" t="s">
        <v>168</v>
      </c>
      <c r="E159" s="194" t="s">
        <v>1</v>
      </c>
      <c r="F159" s="195" t="s">
        <v>633</v>
      </c>
      <c r="G159" s="14"/>
      <c r="H159" s="196">
        <v>4.5359999999999996</v>
      </c>
      <c r="I159" s="197"/>
      <c r="J159" s="14"/>
      <c r="K159" s="14"/>
      <c r="L159" s="193"/>
      <c r="M159" s="198"/>
      <c r="N159" s="199"/>
      <c r="O159" s="199"/>
      <c r="P159" s="199"/>
      <c r="Q159" s="199"/>
      <c r="R159" s="199"/>
      <c r="S159" s="199"/>
      <c r="T159" s="20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4" t="s">
        <v>168</v>
      </c>
      <c r="AU159" s="194" t="s">
        <v>85</v>
      </c>
      <c r="AV159" s="14" t="s">
        <v>85</v>
      </c>
      <c r="AW159" s="14" t="s">
        <v>31</v>
      </c>
      <c r="AX159" s="14" t="s">
        <v>83</v>
      </c>
      <c r="AY159" s="194" t="s">
        <v>141</v>
      </c>
    </row>
    <row r="160" s="2" customFormat="1" ht="24.15" customHeight="1">
      <c r="A160" s="38"/>
      <c r="B160" s="171"/>
      <c r="C160" s="172" t="s">
        <v>301</v>
      </c>
      <c r="D160" s="172" t="s">
        <v>144</v>
      </c>
      <c r="E160" s="173" t="s">
        <v>308</v>
      </c>
      <c r="F160" s="174" t="s">
        <v>309</v>
      </c>
      <c r="G160" s="175" t="s">
        <v>222</v>
      </c>
      <c r="H160" s="176">
        <v>277.69999999999999</v>
      </c>
      <c r="I160" s="177"/>
      <c r="J160" s="178">
        <f>ROUND(I160*H160,2)</f>
        <v>0</v>
      </c>
      <c r="K160" s="174" t="s">
        <v>223</v>
      </c>
      <c r="L160" s="39"/>
      <c r="M160" s="179" t="s">
        <v>1</v>
      </c>
      <c r="N160" s="180" t="s">
        <v>40</v>
      </c>
      <c r="O160" s="77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3" t="s">
        <v>159</v>
      </c>
      <c r="AT160" s="183" t="s">
        <v>144</v>
      </c>
      <c r="AU160" s="183" t="s">
        <v>85</v>
      </c>
      <c r="AY160" s="19" t="s">
        <v>141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9" t="s">
        <v>83</v>
      </c>
      <c r="BK160" s="184">
        <f>ROUND(I160*H160,2)</f>
        <v>0</v>
      </c>
      <c r="BL160" s="19" t="s">
        <v>159</v>
      </c>
      <c r="BM160" s="183" t="s">
        <v>634</v>
      </c>
    </row>
    <row r="161" s="14" customFormat="1">
      <c r="A161" s="14"/>
      <c r="B161" s="193"/>
      <c r="C161" s="14"/>
      <c r="D161" s="186" t="s">
        <v>168</v>
      </c>
      <c r="E161" s="194" t="s">
        <v>1</v>
      </c>
      <c r="F161" s="195" t="s">
        <v>635</v>
      </c>
      <c r="G161" s="14"/>
      <c r="H161" s="196">
        <v>277.69999999999999</v>
      </c>
      <c r="I161" s="197"/>
      <c r="J161" s="14"/>
      <c r="K161" s="14"/>
      <c r="L161" s="193"/>
      <c r="M161" s="198"/>
      <c r="N161" s="199"/>
      <c r="O161" s="199"/>
      <c r="P161" s="199"/>
      <c r="Q161" s="199"/>
      <c r="R161" s="199"/>
      <c r="S161" s="199"/>
      <c r="T161" s="20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4" t="s">
        <v>168</v>
      </c>
      <c r="AU161" s="194" t="s">
        <v>85</v>
      </c>
      <c r="AV161" s="14" t="s">
        <v>85</v>
      </c>
      <c r="AW161" s="14" t="s">
        <v>31</v>
      </c>
      <c r="AX161" s="14" t="s">
        <v>83</v>
      </c>
      <c r="AY161" s="194" t="s">
        <v>141</v>
      </c>
    </row>
    <row r="162" s="2" customFormat="1" ht="16.5" customHeight="1">
      <c r="A162" s="38"/>
      <c r="B162" s="171"/>
      <c r="C162" s="214" t="s">
        <v>307</v>
      </c>
      <c r="D162" s="214" t="s">
        <v>287</v>
      </c>
      <c r="E162" s="215" t="s">
        <v>324</v>
      </c>
      <c r="F162" s="216" t="s">
        <v>325</v>
      </c>
      <c r="G162" s="217" t="s">
        <v>276</v>
      </c>
      <c r="H162" s="218">
        <v>166.62000000000001</v>
      </c>
      <c r="I162" s="219"/>
      <c r="J162" s="220">
        <f>ROUND(I162*H162,2)</f>
        <v>0</v>
      </c>
      <c r="K162" s="216" t="s">
        <v>223</v>
      </c>
      <c r="L162" s="221"/>
      <c r="M162" s="222" t="s">
        <v>1</v>
      </c>
      <c r="N162" s="223" t="s">
        <v>40</v>
      </c>
      <c r="O162" s="77"/>
      <c r="P162" s="181">
        <f>O162*H162</f>
        <v>0</v>
      </c>
      <c r="Q162" s="181">
        <v>1</v>
      </c>
      <c r="R162" s="181">
        <f>Q162*H162</f>
        <v>166.62000000000001</v>
      </c>
      <c r="S162" s="181">
        <v>0</v>
      </c>
      <c r="T162" s="18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3" t="s">
        <v>182</v>
      </c>
      <c r="AT162" s="183" t="s">
        <v>287</v>
      </c>
      <c r="AU162" s="183" t="s">
        <v>85</v>
      </c>
      <c r="AY162" s="19" t="s">
        <v>141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9" t="s">
        <v>83</v>
      </c>
      <c r="BK162" s="184">
        <f>ROUND(I162*H162,2)</f>
        <v>0</v>
      </c>
      <c r="BL162" s="19" t="s">
        <v>159</v>
      </c>
      <c r="BM162" s="183" t="s">
        <v>636</v>
      </c>
    </row>
    <row r="163" s="14" customFormat="1">
      <c r="A163" s="14"/>
      <c r="B163" s="193"/>
      <c r="C163" s="14"/>
      <c r="D163" s="186" t="s">
        <v>168</v>
      </c>
      <c r="E163" s="194" t="s">
        <v>1</v>
      </c>
      <c r="F163" s="195" t="s">
        <v>637</v>
      </c>
      <c r="G163" s="14"/>
      <c r="H163" s="196">
        <v>166.62000000000001</v>
      </c>
      <c r="I163" s="197"/>
      <c r="J163" s="14"/>
      <c r="K163" s="14"/>
      <c r="L163" s="193"/>
      <c r="M163" s="198"/>
      <c r="N163" s="199"/>
      <c r="O163" s="199"/>
      <c r="P163" s="199"/>
      <c r="Q163" s="199"/>
      <c r="R163" s="199"/>
      <c r="S163" s="199"/>
      <c r="T163" s="20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4" t="s">
        <v>168</v>
      </c>
      <c r="AU163" s="194" t="s">
        <v>85</v>
      </c>
      <c r="AV163" s="14" t="s">
        <v>85</v>
      </c>
      <c r="AW163" s="14" t="s">
        <v>31</v>
      </c>
      <c r="AX163" s="14" t="s">
        <v>83</v>
      </c>
      <c r="AY163" s="194" t="s">
        <v>141</v>
      </c>
    </row>
    <row r="164" s="2" customFormat="1" ht="16.5" customHeight="1">
      <c r="A164" s="38"/>
      <c r="B164" s="171"/>
      <c r="C164" s="172" t="s">
        <v>313</v>
      </c>
      <c r="D164" s="172" t="s">
        <v>144</v>
      </c>
      <c r="E164" s="173" t="s">
        <v>314</v>
      </c>
      <c r="F164" s="174" t="s">
        <v>315</v>
      </c>
      <c r="G164" s="175" t="s">
        <v>239</v>
      </c>
      <c r="H164" s="176">
        <v>14.4</v>
      </c>
      <c r="I164" s="177"/>
      <c r="J164" s="178">
        <f>ROUND(I164*H164,2)</f>
        <v>0</v>
      </c>
      <c r="K164" s="174" t="s">
        <v>223</v>
      </c>
      <c r="L164" s="39"/>
      <c r="M164" s="179" t="s">
        <v>1</v>
      </c>
      <c r="N164" s="180" t="s">
        <v>40</v>
      </c>
      <c r="O164" s="77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3" t="s">
        <v>159</v>
      </c>
      <c r="AT164" s="183" t="s">
        <v>144</v>
      </c>
      <c r="AU164" s="183" t="s">
        <v>85</v>
      </c>
      <c r="AY164" s="19" t="s">
        <v>141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9" t="s">
        <v>83</v>
      </c>
      <c r="BK164" s="184">
        <f>ROUND(I164*H164,2)</f>
        <v>0</v>
      </c>
      <c r="BL164" s="19" t="s">
        <v>159</v>
      </c>
      <c r="BM164" s="183" t="s">
        <v>638</v>
      </c>
    </row>
    <row r="165" s="14" customFormat="1">
      <c r="A165" s="14"/>
      <c r="B165" s="193"/>
      <c r="C165" s="14"/>
      <c r="D165" s="186" t="s">
        <v>168</v>
      </c>
      <c r="E165" s="194" t="s">
        <v>1</v>
      </c>
      <c r="F165" s="195" t="s">
        <v>639</v>
      </c>
      <c r="G165" s="14"/>
      <c r="H165" s="196">
        <v>14.4</v>
      </c>
      <c r="I165" s="197"/>
      <c r="J165" s="14"/>
      <c r="K165" s="14"/>
      <c r="L165" s="193"/>
      <c r="M165" s="198"/>
      <c r="N165" s="199"/>
      <c r="O165" s="199"/>
      <c r="P165" s="199"/>
      <c r="Q165" s="199"/>
      <c r="R165" s="199"/>
      <c r="S165" s="199"/>
      <c r="T165" s="20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4" t="s">
        <v>168</v>
      </c>
      <c r="AU165" s="194" t="s">
        <v>85</v>
      </c>
      <c r="AV165" s="14" t="s">
        <v>85</v>
      </c>
      <c r="AW165" s="14" t="s">
        <v>31</v>
      </c>
      <c r="AX165" s="14" t="s">
        <v>83</v>
      </c>
      <c r="AY165" s="194" t="s">
        <v>141</v>
      </c>
    </row>
    <row r="166" s="2" customFormat="1" ht="21.75" customHeight="1">
      <c r="A166" s="38"/>
      <c r="B166" s="171"/>
      <c r="C166" s="172" t="s">
        <v>7</v>
      </c>
      <c r="D166" s="172" t="s">
        <v>144</v>
      </c>
      <c r="E166" s="173" t="s">
        <v>330</v>
      </c>
      <c r="F166" s="174" t="s">
        <v>331</v>
      </c>
      <c r="G166" s="175" t="s">
        <v>239</v>
      </c>
      <c r="H166" s="176">
        <v>14.4</v>
      </c>
      <c r="I166" s="177"/>
      <c r="J166" s="178">
        <f>ROUND(I166*H166,2)</f>
        <v>0</v>
      </c>
      <c r="K166" s="174" t="s">
        <v>223</v>
      </c>
      <c r="L166" s="39"/>
      <c r="M166" s="179" t="s">
        <v>1</v>
      </c>
      <c r="N166" s="180" t="s">
        <v>40</v>
      </c>
      <c r="O166" s="77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3" t="s">
        <v>159</v>
      </c>
      <c r="AT166" s="183" t="s">
        <v>144</v>
      </c>
      <c r="AU166" s="183" t="s">
        <v>85</v>
      </c>
      <c r="AY166" s="19" t="s">
        <v>141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9" t="s">
        <v>83</v>
      </c>
      <c r="BK166" s="184">
        <f>ROUND(I166*H166,2)</f>
        <v>0</v>
      </c>
      <c r="BL166" s="19" t="s">
        <v>159</v>
      </c>
      <c r="BM166" s="183" t="s">
        <v>640</v>
      </c>
    </row>
    <row r="167" s="2" customFormat="1" ht="24.15" customHeight="1">
      <c r="A167" s="38"/>
      <c r="B167" s="171"/>
      <c r="C167" s="172" t="s">
        <v>323</v>
      </c>
      <c r="D167" s="172" t="s">
        <v>144</v>
      </c>
      <c r="E167" s="173" t="s">
        <v>334</v>
      </c>
      <c r="F167" s="174" t="s">
        <v>335</v>
      </c>
      <c r="G167" s="175" t="s">
        <v>239</v>
      </c>
      <c r="H167" s="176">
        <v>129.59999999999999</v>
      </c>
      <c r="I167" s="177"/>
      <c r="J167" s="178">
        <f>ROUND(I167*H167,2)</f>
        <v>0</v>
      </c>
      <c r="K167" s="174" t="s">
        <v>223</v>
      </c>
      <c r="L167" s="39"/>
      <c r="M167" s="179" t="s">
        <v>1</v>
      </c>
      <c r="N167" s="180" t="s">
        <v>40</v>
      </c>
      <c r="O167" s="77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3" t="s">
        <v>159</v>
      </c>
      <c r="AT167" s="183" t="s">
        <v>144</v>
      </c>
      <c r="AU167" s="183" t="s">
        <v>85</v>
      </c>
      <c r="AY167" s="19" t="s">
        <v>141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9" t="s">
        <v>83</v>
      </c>
      <c r="BK167" s="184">
        <f>ROUND(I167*H167,2)</f>
        <v>0</v>
      </c>
      <c r="BL167" s="19" t="s">
        <v>159</v>
      </c>
      <c r="BM167" s="183" t="s">
        <v>641</v>
      </c>
    </row>
    <row r="168" s="14" customFormat="1">
      <c r="A168" s="14"/>
      <c r="B168" s="193"/>
      <c r="C168" s="14"/>
      <c r="D168" s="186" t="s">
        <v>168</v>
      </c>
      <c r="E168" s="194" t="s">
        <v>1</v>
      </c>
      <c r="F168" s="195" t="s">
        <v>642</v>
      </c>
      <c r="G168" s="14"/>
      <c r="H168" s="196">
        <v>129.59999999999999</v>
      </c>
      <c r="I168" s="197"/>
      <c r="J168" s="14"/>
      <c r="K168" s="14"/>
      <c r="L168" s="193"/>
      <c r="M168" s="198"/>
      <c r="N168" s="199"/>
      <c r="O168" s="199"/>
      <c r="P168" s="199"/>
      <c r="Q168" s="199"/>
      <c r="R168" s="199"/>
      <c r="S168" s="199"/>
      <c r="T168" s="20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4" t="s">
        <v>168</v>
      </c>
      <c r="AU168" s="194" t="s">
        <v>85</v>
      </c>
      <c r="AV168" s="14" t="s">
        <v>85</v>
      </c>
      <c r="AW168" s="14" t="s">
        <v>31</v>
      </c>
      <c r="AX168" s="14" t="s">
        <v>83</v>
      </c>
      <c r="AY168" s="194" t="s">
        <v>141</v>
      </c>
    </row>
    <row r="169" s="12" customFormat="1" ht="22.8" customHeight="1">
      <c r="A169" s="12"/>
      <c r="B169" s="158"/>
      <c r="C169" s="12"/>
      <c r="D169" s="159" t="s">
        <v>74</v>
      </c>
      <c r="E169" s="169" t="s">
        <v>140</v>
      </c>
      <c r="F169" s="169" t="s">
        <v>343</v>
      </c>
      <c r="G169" s="12"/>
      <c r="H169" s="12"/>
      <c r="I169" s="161"/>
      <c r="J169" s="170">
        <f>BK169</f>
        <v>0</v>
      </c>
      <c r="K169" s="12"/>
      <c r="L169" s="158"/>
      <c r="M169" s="163"/>
      <c r="N169" s="164"/>
      <c r="O169" s="164"/>
      <c r="P169" s="165">
        <f>SUM(P170:P181)</f>
        <v>0</v>
      </c>
      <c r="Q169" s="164"/>
      <c r="R169" s="165">
        <f>SUM(R170:R181)</f>
        <v>68.380155000000016</v>
      </c>
      <c r="S169" s="164"/>
      <c r="T169" s="166">
        <f>SUM(T170:T181)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9" t="s">
        <v>83</v>
      </c>
      <c r="AT169" s="167" t="s">
        <v>74</v>
      </c>
      <c r="AU169" s="167" t="s">
        <v>83</v>
      </c>
      <c r="AY169" s="159" t="s">
        <v>141</v>
      </c>
      <c r="BK169" s="168">
        <f>SUM(BK170:BK181)</f>
        <v>0</v>
      </c>
    </row>
    <row r="170" s="2" customFormat="1" ht="24.15" customHeight="1">
      <c r="A170" s="38"/>
      <c r="B170" s="171"/>
      <c r="C170" s="172" t="s">
        <v>329</v>
      </c>
      <c r="D170" s="172" t="s">
        <v>144</v>
      </c>
      <c r="E170" s="173" t="s">
        <v>345</v>
      </c>
      <c r="F170" s="174" t="s">
        <v>346</v>
      </c>
      <c r="G170" s="175" t="s">
        <v>222</v>
      </c>
      <c r="H170" s="176">
        <v>221.518</v>
      </c>
      <c r="I170" s="177"/>
      <c r="J170" s="178">
        <f>ROUND(I170*H170,2)</f>
        <v>0</v>
      </c>
      <c r="K170" s="174" t="s">
        <v>223</v>
      </c>
      <c r="L170" s="39"/>
      <c r="M170" s="179" t="s">
        <v>1</v>
      </c>
      <c r="N170" s="180" t="s">
        <v>40</v>
      </c>
      <c r="O170" s="77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3" t="s">
        <v>159</v>
      </c>
      <c r="AT170" s="183" t="s">
        <v>144</v>
      </c>
      <c r="AU170" s="183" t="s">
        <v>85</v>
      </c>
      <c r="AY170" s="19" t="s">
        <v>141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9" t="s">
        <v>83</v>
      </c>
      <c r="BK170" s="184">
        <f>ROUND(I170*H170,2)</f>
        <v>0</v>
      </c>
      <c r="BL170" s="19" t="s">
        <v>159</v>
      </c>
      <c r="BM170" s="183" t="s">
        <v>643</v>
      </c>
    </row>
    <row r="171" s="13" customFormat="1">
      <c r="A171" s="13"/>
      <c r="B171" s="185"/>
      <c r="C171" s="13"/>
      <c r="D171" s="186" t="s">
        <v>168</v>
      </c>
      <c r="E171" s="187" t="s">
        <v>1</v>
      </c>
      <c r="F171" s="188" t="s">
        <v>644</v>
      </c>
      <c r="G171" s="13"/>
      <c r="H171" s="187" t="s">
        <v>1</v>
      </c>
      <c r="I171" s="189"/>
      <c r="J171" s="13"/>
      <c r="K171" s="13"/>
      <c r="L171" s="185"/>
      <c r="M171" s="190"/>
      <c r="N171" s="191"/>
      <c r="O171" s="191"/>
      <c r="P171" s="191"/>
      <c r="Q171" s="191"/>
      <c r="R171" s="191"/>
      <c r="S171" s="191"/>
      <c r="T171" s="19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7" t="s">
        <v>168</v>
      </c>
      <c r="AU171" s="187" t="s">
        <v>85</v>
      </c>
      <c r="AV171" s="13" t="s">
        <v>83</v>
      </c>
      <c r="AW171" s="13" t="s">
        <v>31</v>
      </c>
      <c r="AX171" s="13" t="s">
        <v>75</v>
      </c>
      <c r="AY171" s="187" t="s">
        <v>141</v>
      </c>
    </row>
    <row r="172" s="14" customFormat="1">
      <c r="A172" s="14"/>
      <c r="B172" s="193"/>
      <c r="C172" s="14"/>
      <c r="D172" s="186" t="s">
        <v>168</v>
      </c>
      <c r="E172" s="194" t="s">
        <v>1</v>
      </c>
      <c r="F172" s="195" t="s">
        <v>645</v>
      </c>
      <c r="G172" s="14"/>
      <c r="H172" s="196">
        <v>221.518</v>
      </c>
      <c r="I172" s="197"/>
      <c r="J172" s="14"/>
      <c r="K172" s="14"/>
      <c r="L172" s="193"/>
      <c r="M172" s="198"/>
      <c r="N172" s="199"/>
      <c r="O172" s="199"/>
      <c r="P172" s="199"/>
      <c r="Q172" s="199"/>
      <c r="R172" s="199"/>
      <c r="S172" s="199"/>
      <c r="T172" s="20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4" t="s">
        <v>168</v>
      </c>
      <c r="AU172" s="194" t="s">
        <v>85</v>
      </c>
      <c r="AV172" s="14" t="s">
        <v>85</v>
      </c>
      <c r="AW172" s="14" t="s">
        <v>31</v>
      </c>
      <c r="AX172" s="14" t="s">
        <v>83</v>
      </c>
      <c r="AY172" s="194" t="s">
        <v>141</v>
      </c>
    </row>
    <row r="173" s="2" customFormat="1" ht="16.5" customHeight="1">
      <c r="A173" s="38"/>
      <c r="B173" s="171"/>
      <c r="C173" s="214" t="s">
        <v>333</v>
      </c>
      <c r="D173" s="214" t="s">
        <v>287</v>
      </c>
      <c r="E173" s="215" t="s">
        <v>534</v>
      </c>
      <c r="F173" s="216" t="s">
        <v>646</v>
      </c>
      <c r="G173" s="217" t="s">
        <v>276</v>
      </c>
      <c r="H173" s="218">
        <v>24.300000000000001</v>
      </c>
      <c r="I173" s="219"/>
      <c r="J173" s="220">
        <f>ROUND(I173*H173,2)</f>
        <v>0</v>
      </c>
      <c r="K173" s="216" t="s">
        <v>223</v>
      </c>
      <c r="L173" s="221"/>
      <c r="M173" s="222" t="s">
        <v>1</v>
      </c>
      <c r="N173" s="223" t="s">
        <v>40</v>
      </c>
      <c r="O173" s="77"/>
      <c r="P173" s="181">
        <f>O173*H173</f>
        <v>0</v>
      </c>
      <c r="Q173" s="181">
        <v>1</v>
      </c>
      <c r="R173" s="181">
        <f>Q173*H173</f>
        <v>24.300000000000001</v>
      </c>
      <c r="S173" s="181">
        <v>0</v>
      </c>
      <c r="T173" s="18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3" t="s">
        <v>182</v>
      </c>
      <c r="AT173" s="183" t="s">
        <v>287</v>
      </c>
      <c r="AU173" s="183" t="s">
        <v>85</v>
      </c>
      <c r="AY173" s="19" t="s">
        <v>141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9" t="s">
        <v>83</v>
      </c>
      <c r="BK173" s="184">
        <f>ROUND(I173*H173,2)</f>
        <v>0</v>
      </c>
      <c r="BL173" s="19" t="s">
        <v>159</v>
      </c>
      <c r="BM173" s="183" t="s">
        <v>647</v>
      </c>
    </row>
    <row r="174" s="14" customFormat="1">
      <c r="A174" s="14"/>
      <c r="B174" s="193"/>
      <c r="C174" s="14"/>
      <c r="D174" s="186" t="s">
        <v>168</v>
      </c>
      <c r="E174" s="194" t="s">
        <v>1</v>
      </c>
      <c r="F174" s="195" t="s">
        <v>648</v>
      </c>
      <c r="G174" s="14"/>
      <c r="H174" s="196">
        <v>24.300000000000001</v>
      </c>
      <c r="I174" s="197"/>
      <c r="J174" s="14"/>
      <c r="K174" s="14"/>
      <c r="L174" s="193"/>
      <c r="M174" s="198"/>
      <c r="N174" s="199"/>
      <c r="O174" s="199"/>
      <c r="P174" s="199"/>
      <c r="Q174" s="199"/>
      <c r="R174" s="199"/>
      <c r="S174" s="199"/>
      <c r="T174" s="20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4" t="s">
        <v>168</v>
      </c>
      <c r="AU174" s="194" t="s">
        <v>85</v>
      </c>
      <c r="AV174" s="14" t="s">
        <v>85</v>
      </c>
      <c r="AW174" s="14" t="s">
        <v>31</v>
      </c>
      <c r="AX174" s="14" t="s">
        <v>83</v>
      </c>
      <c r="AY174" s="194" t="s">
        <v>141</v>
      </c>
    </row>
    <row r="175" s="2" customFormat="1" ht="16.5" customHeight="1">
      <c r="A175" s="38"/>
      <c r="B175" s="171"/>
      <c r="C175" s="214" t="s">
        <v>338</v>
      </c>
      <c r="D175" s="214" t="s">
        <v>287</v>
      </c>
      <c r="E175" s="215" t="s">
        <v>538</v>
      </c>
      <c r="F175" s="216" t="s">
        <v>649</v>
      </c>
      <c r="G175" s="217" t="s">
        <v>276</v>
      </c>
      <c r="H175" s="218">
        <v>24.300000000000001</v>
      </c>
      <c r="I175" s="219"/>
      <c r="J175" s="220">
        <f>ROUND(I175*H175,2)</f>
        <v>0</v>
      </c>
      <c r="K175" s="216" t="s">
        <v>223</v>
      </c>
      <c r="L175" s="221"/>
      <c r="M175" s="222" t="s">
        <v>1</v>
      </c>
      <c r="N175" s="223" t="s">
        <v>40</v>
      </c>
      <c r="O175" s="77"/>
      <c r="P175" s="181">
        <f>O175*H175</f>
        <v>0</v>
      </c>
      <c r="Q175" s="181">
        <v>1</v>
      </c>
      <c r="R175" s="181">
        <f>Q175*H175</f>
        <v>24.300000000000001</v>
      </c>
      <c r="S175" s="181">
        <v>0</v>
      </c>
      <c r="T175" s="18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3" t="s">
        <v>182</v>
      </c>
      <c r="AT175" s="183" t="s">
        <v>287</v>
      </c>
      <c r="AU175" s="183" t="s">
        <v>85</v>
      </c>
      <c r="AY175" s="19" t="s">
        <v>141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9" t="s">
        <v>83</v>
      </c>
      <c r="BK175" s="184">
        <f>ROUND(I175*H175,2)</f>
        <v>0</v>
      </c>
      <c r="BL175" s="19" t="s">
        <v>159</v>
      </c>
      <c r="BM175" s="183" t="s">
        <v>650</v>
      </c>
    </row>
    <row r="176" s="2" customFormat="1" ht="16.5" customHeight="1">
      <c r="A176" s="38"/>
      <c r="B176" s="171"/>
      <c r="C176" s="214" t="s">
        <v>344</v>
      </c>
      <c r="D176" s="214" t="s">
        <v>287</v>
      </c>
      <c r="E176" s="215" t="s">
        <v>541</v>
      </c>
      <c r="F176" s="216" t="s">
        <v>542</v>
      </c>
      <c r="G176" s="217" t="s">
        <v>276</v>
      </c>
      <c r="H176" s="218">
        <v>19.440000000000001</v>
      </c>
      <c r="I176" s="219"/>
      <c r="J176" s="220">
        <f>ROUND(I176*H176,2)</f>
        <v>0</v>
      </c>
      <c r="K176" s="216" t="s">
        <v>223</v>
      </c>
      <c r="L176" s="221"/>
      <c r="M176" s="222" t="s">
        <v>1</v>
      </c>
      <c r="N176" s="223" t="s">
        <v>40</v>
      </c>
      <c r="O176" s="77"/>
      <c r="P176" s="181">
        <f>O176*H176</f>
        <v>0</v>
      </c>
      <c r="Q176" s="181">
        <v>1</v>
      </c>
      <c r="R176" s="181">
        <f>Q176*H176</f>
        <v>19.440000000000001</v>
      </c>
      <c r="S176" s="181">
        <v>0</v>
      </c>
      <c r="T176" s="18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3" t="s">
        <v>182</v>
      </c>
      <c r="AT176" s="183" t="s">
        <v>287</v>
      </c>
      <c r="AU176" s="183" t="s">
        <v>85</v>
      </c>
      <c r="AY176" s="19" t="s">
        <v>141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9" t="s">
        <v>83</v>
      </c>
      <c r="BK176" s="184">
        <f>ROUND(I176*H176,2)</f>
        <v>0</v>
      </c>
      <c r="BL176" s="19" t="s">
        <v>159</v>
      </c>
      <c r="BM176" s="183" t="s">
        <v>651</v>
      </c>
    </row>
    <row r="177" s="14" customFormat="1">
      <c r="A177" s="14"/>
      <c r="B177" s="193"/>
      <c r="C177" s="14"/>
      <c r="D177" s="186" t="s">
        <v>168</v>
      </c>
      <c r="E177" s="194" t="s">
        <v>1</v>
      </c>
      <c r="F177" s="195" t="s">
        <v>652</v>
      </c>
      <c r="G177" s="14"/>
      <c r="H177" s="196">
        <v>19.440000000000001</v>
      </c>
      <c r="I177" s="197"/>
      <c r="J177" s="14"/>
      <c r="K177" s="14"/>
      <c r="L177" s="193"/>
      <c r="M177" s="198"/>
      <c r="N177" s="199"/>
      <c r="O177" s="199"/>
      <c r="P177" s="199"/>
      <c r="Q177" s="199"/>
      <c r="R177" s="199"/>
      <c r="S177" s="199"/>
      <c r="T177" s="20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4" t="s">
        <v>168</v>
      </c>
      <c r="AU177" s="194" t="s">
        <v>85</v>
      </c>
      <c r="AV177" s="14" t="s">
        <v>85</v>
      </c>
      <c r="AW177" s="14" t="s">
        <v>31</v>
      </c>
      <c r="AX177" s="14" t="s">
        <v>83</v>
      </c>
      <c r="AY177" s="194" t="s">
        <v>141</v>
      </c>
    </row>
    <row r="178" s="2" customFormat="1" ht="24.15" customHeight="1">
      <c r="A178" s="38"/>
      <c r="B178" s="171"/>
      <c r="C178" s="172" t="s">
        <v>350</v>
      </c>
      <c r="D178" s="172" t="s">
        <v>144</v>
      </c>
      <c r="E178" s="173" t="s">
        <v>365</v>
      </c>
      <c r="F178" s="174" t="s">
        <v>366</v>
      </c>
      <c r="G178" s="175" t="s">
        <v>222</v>
      </c>
      <c r="H178" s="176">
        <v>1.5</v>
      </c>
      <c r="I178" s="177"/>
      <c r="J178" s="178">
        <f>ROUND(I178*H178,2)</f>
        <v>0</v>
      </c>
      <c r="K178" s="174" t="s">
        <v>223</v>
      </c>
      <c r="L178" s="39"/>
      <c r="M178" s="179" t="s">
        <v>1</v>
      </c>
      <c r="N178" s="180" t="s">
        <v>40</v>
      </c>
      <c r="O178" s="77"/>
      <c r="P178" s="181">
        <f>O178*H178</f>
        <v>0</v>
      </c>
      <c r="Q178" s="181">
        <v>0.089219999999999994</v>
      </c>
      <c r="R178" s="181">
        <f>Q178*H178</f>
        <v>0.13383000000000001</v>
      </c>
      <c r="S178" s="181">
        <v>0</v>
      </c>
      <c r="T178" s="18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3" t="s">
        <v>159</v>
      </c>
      <c r="AT178" s="183" t="s">
        <v>144</v>
      </c>
      <c r="AU178" s="183" t="s">
        <v>85</v>
      </c>
      <c r="AY178" s="19" t="s">
        <v>141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9" t="s">
        <v>83</v>
      </c>
      <c r="BK178" s="184">
        <f>ROUND(I178*H178,2)</f>
        <v>0</v>
      </c>
      <c r="BL178" s="19" t="s">
        <v>159</v>
      </c>
      <c r="BM178" s="183" t="s">
        <v>653</v>
      </c>
    </row>
    <row r="179" s="14" customFormat="1">
      <c r="A179" s="14"/>
      <c r="B179" s="193"/>
      <c r="C179" s="14"/>
      <c r="D179" s="186" t="s">
        <v>168</v>
      </c>
      <c r="E179" s="194" t="s">
        <v>1</v>
      </c>
      <c r="F179" s="195" t="s">
        <v>654</v>
      </c>
      <c r="G179" s="14"/>
      <c r="H179" s="196">
        <v>1.5</v>
      </c>
      <c r="I179" s="197"/>
      <c r="J179" s="14"/>
      <c r="K179" s="14"/>
      <c r="L179" s="193"/>
      <c r="M179" s="198"/>
      <c r="N179" s="199"/>
      <c r="O179" s="199"/>
      <c r="P179" s="199"/>
      <c r="Q179" s="199"/>
      <c r="R179" s="199"/>
      <c r="S179" s="199"/>
      <c r="T179" s="20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4" t="s">
        <v>168</v>
      </c>
      <c r="AU179" s="194" t="s">
        <v>85</v>
      </c>
      <c r="AV179" s="14" t="s">
        <v>85</v>
      </c>
      <c r="AW179" s="14" t="s">
        <v>31</v>
      </c>
      <c r="AX179" s="14" t="s">
        <v>83</v>
      </c>
      <c r="AY179" s="194" t="s">
        <v>141</v>
      </c>
    </row>
    <row r="180" s="2" customFormat="1" ht="24.15" customHeight="1">
      <c r="A180" s="38"/>
      <c r="B180" s="171"/>
      <c r="C180" s="214" t="s">
        <v>355</v>
      </c>
      <c r="D180" s="214" t="s">
        <v>287</v>
      </c>
      <c r="E180" s="215" t="s">
        <v>390</v>
      </c>
      <c r="F180" s="216" t="s">
        <v>391</v>
      </c>
      <c r="G180" s="217" t="s">
        <v>222</v>
      </c>
      <c r="H180" s="218">
        <v>1.575</v>
      </c>
      <c r="I180" s="219"/>
      <c r="J180" s="220">
        <f>ROUND(I180*H180,2)</f>
        <v>0</v>
      </c>
      <c r="K180" s="216" t="s">
        <v>223</v>
      </c>
      <c r="L180" s="221"/>
      <c r="M180" s="222" t="s">
        <v>1</v>
      </c>
      <c r="N180" s="223" t="s">
        <v>40</v>
      </c>
      <c r="O180" s="77"/>
      <c r="P180" s="181">
        <f>O180*H180</f>
        <v>0</v>
      </c>
      <c r="Q180" s="181">
        <v>0.13100000000000001</v>
      </c>
      <c r="R180" s="181">
        <f>Q180*H180</f>
        <v>0.20632500000000001</v>
      </c>
      <c r="S180" s="181">
        <v>0</v>
      </c>
      <c r="T180" s="18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3" t="s">
        <v>182</v>
      </c>
      <c r="AT180" s="183" t="s">
        <v>287</v>
      </c>
      <c r="AU180" s="183" t="s">
        <v>85</v>
      </c>
      <c r="AY180" s="19" t="s">
        <v>141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9" t="s">
        <v>83</v>
      </c>
      <c r="BK180" s="184">
        <f>ROUND(I180*H180,2)</f>
        <v>0</v>
      </c>
      <c r="BL180" s="19" t="s">
        <v>159</v>
      </c>
      <c r="BM180" s="183" t="s">
        <v>655</v>
      </c>
    </row>
    <row r="181" s="14" customFormat="1">
      <c r="A181" s="14"/>
      <c r="B181" s="193"/>
      <c r="C181" s="14"/>
      <c r="D181" s="186" t="s">
        <v>168</v>
      </c>
      <c r="E181" s="194" t="s">
        <v>1</v>
      </c>
      <c r="F181" s="195" t="s">
        <v>656</v>
      </c>
      <c r="G181" s="14"/>
      <c r="H181" s="196">
        <v>1.575</v>
      </c>
      <c r="I181" s="197"/>
      <c r="J181" s="14"/>
      <c r="K181" s="14"/>
      <c r="L181" s="193"/>
      <c r="M181" s="198"/>
      <c r="N181" s="199"/>
      <c r="O181" s="199"/>
      <c r="P181" s="199"/>
      <c r="Q181" s="199"/>
      <c r="R181" s="199"/>
      <c r="S181" s="199"/>
      <c r="T181" s="20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4" t="s">
        <v>168</v>
      </c>
      <c r="AU181" s="194" t="s">
        <v>85</v>
      </c>
      <c r="AV181" s="14" t="s">
        <v>85</v>
      </c>
      <c r="AW181" s="14" t="s">
        <v>31</v>
      </c>
      <c r="AX181" s="14" t="s">
        <v>83</v>
      </c>
      <c r="AY181" s="194" t="s">
        <v>141</v>
      </c>
    </row>
    <row r="182" s="12" customFormat="1" ht="22.8" customHeight="1">
      <c r="A182" s="12"/>
      <c r="B182" s="158"/>
      <c r="C182" s="12"/>
      <c r="D182" s="159" t="s">
        <v>74</v>
      </c>
      <c r="E182" s="169" t="s">
        <v>186</v>
      </c>
      <c r="F182" s="169" t="s">
        <v>411</v>
      </c>
      <c r="G182" s="12"/>
      <c r="H182" s="12"/>
      <c r="I182" s="161"/>
      <c r="J182" s="170">
        <f>BK182</f>
        <v>0</v>
      </c>
      <c r="K182" s="12"/>
      <c r="L182" s="158"/>
      <c r="M182" s="163"/>
      <c r="N182" s="164"/>
      <c r="O182" s="164"/>
      <c r="P182" s="165">
        <f>SUM(P183:P195)</f>
        <v>0</v>
      </c>
      <c r="Q182" s="164"/>
      <c r="R182" s="165">
        <f>SUM(R183:R195)</f>
        <v>37.5202989</v>
      </c>
      <c r="S182" s="164"/>
      <c r="T182" s="166">
        <f>SUM(T183:T195)</f>
        <v>1.446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59" t="s">
        <v>83</v>
      </c>
      <c r="AT182" s="167" t="s">
        <v>74</v>
      </c>
      <c r="AU182" s="167" t="s">
        <v>83</v>
      </c>
      <c r="AY182" s="159" t="s">
        <v>141</v>
      </c>
      <c r="BK182" s="168">
        <f>SUM(BK183:BK195)</f>
        <v>0</v>
      </c>
    </row>
    <row r="183" s="2" customFormat="1" ht="33" customHeight="1">
      <c r="A183" s="38"/>
      <c r="B183" s="171"/>
      <c r="C183" s="172" t="s">
        <v>359</v>
      </c>
      <c r="D183" s="172" t="s">
        <v>144</v>
      </c>
      <c r="E183" s="173" t="s">
        <v>435</v>
      </c>
      <c r="F183" s="174" t="s">
        <v>436</v>
      </c>
      <c r="G183" s="175" t="s">
        <v>403</v>
      </c>
      <c r="H183" s="176">
        <v>189</v>
      </c>
      <c r="I183" s="177"/>
      <c r="J183" s="178">
        <f>ROUND(I183*H183,2)</f>
        <v>0</v>
      </c>
      <c r="K183" s="174" t="s">
        <v>223</v>
      </c>
      <c r="L183" s="39"/>
      <c r="M183" s="179" t="s">
        <v>1</v>
      </c>
      <c r="N183" s="180" t="s">
        <v>40</v>
      </c>
      <c r="O183" s="77"/>
      <c r="P183" s="181">
        <f>O183*H183</f>
        <v>0</v>
      </c>
      <c r="Q183" s="181">
        <v>0.1295</v>
      </c>
      <c r="R183" s="181">
        <f>Q183*H183</f>
        <v>24.4755</v>
      </c>
      <c r="S183" s="181">
        <v>0</v>
      </c>
      <c r="T183" s="18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3" t="s">
        <v>159</v>
      </c>
      <c r="AT183" s="183" t="s">
        <v>144</v>
      </c>
      <c r="AU183" s="183" t="s">
        <v>85</v>
      </c>
      <c r="AY183" s="19" t="s">
        <v>141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9" t="s">
        <v>83</v>
      </c>
      <c r="BK183" s="184">
        <f>ROUND(I183*H183,2)</f>
        <v>0</v>
      </c>
      <c r="BL183" s="19" t="s">
        <v>159</v>
      </c>
      <c r="BM183" s="183" t="s">
        <v>657</v>
      </c>
    </row>
    <row r="184" s="14" customFormat="1">
      <c r="A184" s="14"/>
      <c r="B184" s="193"/>
      <c r="C184" s="14"/>
      <c r="D184" s="186" t="s">
        <v>168</v>
      </c>
      <c r="E184" s="194" t="s">
        <v>1</v>
      </c>
      <c r="F184" s="195" t="s">
        <v>658</v>
      </c>
      <c r="G184" s="14"/>
      <c r="H184" s="196">
        <v>70</v>
      </c>
      <c r="I184" s="197"/>
      <c r="J184" s="14"/>
      <c r="K184" s="14"/>
      <c r="L184" s="193"/>
      <c r="M184" s="198"/>
      <c r="N184" s="199"/>
      <c r="O184" s="199"/>
      <c r="P184" s="199"/>
      <c r="Q184" s="199"/>
      <c r="R184" s="199"/>
      <c r="S184" s="199"/>
      <c r="T184" s="20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4" t="s">
        <v>168</v>
      </c>
      <c r="AU184" s="194" t="s">
        <v>85</v>
      </c>
      <c r="AV184" s="14" t="s">
        <v>85</v>
      </c>
      <c r="AW184" s="14" t="s">
        <v>31</v>
      </c>
      <c r="AX184" s="14" t="s">
        <v>75</v>
      </c>
      <c r="AY184" s="194" t="s">
        <v>141</v>
      </c>
    </row>
    <row r="185" s="14" customFormat="1">
      <c r="A185" s="14"/>
      <c r="B185" s="193"/>
      <c r="C185" s="14"/>
      <c r="D185" s="186" t="s">
        <v>168</v>
      </c>
      <c r="E185" s="194" t="s">
        <v>1</v>
      </c>
      <c r="F185" s="195" t="s">
        <v>659</v>
      </c>
      <c r="G185" s="14"/>
      <c r="H185" s="196">
        <v>102</v>
      </c>
      <c r="I185" s="197"/>
      <c r="J185" s="14"/>
      <c r="K185" s="14"/>
      <c r="L185" s="193"/>
      <c r="M185" s="198"/>
      <c r="N185" s="199"/>
      <c r="O185" s="199"/>
      <c r="P185" s="199"/>
      <c r="Q185" s="199"/>
      <c r="R185" s="199"/>
      <c r="S185" s="199"/>
      <c r="T185" s="20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4" t="s">
        <v>168</v>
      </c>
      <c r="AU185" s="194" t="s">
        <v>85</v>
      </c>
      <c r="AV185" s="14" t="s">
        <v>85</v>
      </c>
      <c r="AW185" s="14" t="s">
        <v>31</v>
      </c>
      <c r="AX185" s="14" t="s">
        <v>75</v>
      </c>
      <c r="AY185" s="194" t="s">
        <v>141</v>
      </c>
    </row>
    <row r="186" s="14" customFormat="1">
      <c r="A186" s="14"/>
      <c r="B186" s="193"/>
      <c r="C186" s="14"/>
      <c r="D186" s="186" t="s">
        <v>168</v>
      </c>
      <c r="E186" s="194" t="s">
        <v>1</v>
      </c>
      <c r="F186" s="195" t="s">
        <v>660</v>
      </c>
      <c r="G186" s="14"/>
      <c r="H186" s="196">
        <v>17</v>
      </c>
      <c r="I186" s="197"/>
      <c r="J186" s="14"/>
      <c r="K186" s="14"/>
      <c r="L186" s="193"/>
      <c r="M186" s="198"/>
      <c r="N186" s="199"/>
      <c r="O186" s="199"/>
      <c r="P186" s="199"/>
      <c r="Q186" s="199"/>
      <c r="R186" s="199"/>
      <c r="S186" s="199"/>
      <c r="T186" s="20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4" t="s">
        <v>168</v>
      </c>
      <c r="AU186" s="194" t="s">
        <v>85</v>
      </c>
      <c r="AV186" s="14" t="s">
        <v>85</v>
      </c>
      <c r="AW186" s="14" t="s">
        <v>31</v>
      </c>
      <c r="AX186" s="14" t="s">
        <v>75</v>
      </c>
      <c r="AY186" s="194" t="s">
        <v>141</v>
      </c>
    </row>
    <row r="187" s="15" customFormat="1">
      <c r="A187" s="15"/>
      <c r="B187" s="206"/>
      <c r="C187" s="15"/>
      <c r="D187" s="186" t="s">
        <v>168</v>
      </c>
      <c r="E187" s="207" t="s">
        <v>1</v>
      </c>
      <c r="F187" s="208" t="s">
        <v>236</v>
      </c>
      <c r="G187" s="15"/>
      <c r="H187" s="209">
        <v>189</v>
      </c>
      <c r="I187" s="210"/>
      <c r="J187" s="15"/>
      <c r="K187" s="15"/>
      <c r="L187" s="206"/>
      <c r="M187" s="211"/>
      <c r="N187" s="212"/>
      <c r="O187" s="212"/>
      <c r="P187" s="212"/>
      <c r="Q187" s="212"/>
      <c r="R187" s="212"/>
      <c r="S187" s="212"/>
      <c r="T187" s="21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07" t="s">
        <v>168</v>
      </c>
      <c r="AU187" s="207" t="s">
        <v>85</v>
      </c>
      <c r="AV187" s="15" t="s">
        <v>159</v>
      </c>
      <c r="AW187" s="15" t="s">
        <v>31</v>
      </c>
      <c r="AX187" s="15" t="s">
        <v>83</v>
      </c>
      <c r="AY187" s="207" t="s">
        <v>141</v>
      </c>
    </row>
    <row r="188" s="2" customFormat="1" ht="16.5" customHeight="1">
      <c r="A188" s="38"/>
      <c r="B188" s="171"/>
      <c r="C188" s="214" t="s">
        <v>364</v>
      </c>
      <c r="D188" s="214" t="s">
        <v>287</v>
      </c>
      <c r="E188" s="215" t="s">
        <v>441</v>
      </c>
      <c r="F188" s="216" t="s">
        <v>442</v>
      </c>
      <c r="G188" s="217" t="s">
        <v>403</v>
      </c>
      <c r="H188" s="218">
        <v>198.44999999999999</v>
      </c>
      <c r="I188" s="219"/>
      <c r="J188" s="220">
        <f>ROUND(I188*H188,2)</f>
        <v>0</v>
      </c>
      <c r="K188" s="216" t="s">
        <v>223</v>
      </c>
      <c r="L188" s="221"/>
      <c r="M188" s="222" t="s">
        <v>1</v>
      </c>
      <c r="N188" s="223" t="s">
        <v>40</v>
      </c>
      <c r="O188" s="77"/>
      <c r="P188" s="181">
        <f>O188*H188</f>
        <v>0</v>
      </c>
      <c r="Q188" s="181">
        <v>0.033500000000000002</v>
      </c>
      <c r="R188" s="181">
        <f>Q188*H188</f>
        <v>6.6480750000000004</v>
      </c>
      <c r="S188" s="181">
        <v>0</v>
      </c>
      <c r="T188" s="18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3" t="s">
        <v>182</v>
      </c>
      <c r="AT188" s="183" t="s">
        <v>287</v>
      </c>
      <c r="AU188" s="183" t="s">
        <v>85</v>
      </c>
      <c r="AY188" s="19" t="s">
        <v>141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9" t="s">
        <v>83</v>
      </c>
      <c r="BK188" s="184">
        <f>ROUND(I188*H188,2)</f>
        <v>0</v>
      </c>
      <c r="BL188" s="19" t="s">
        <v>159</v>
      </c>
      <c r="BM188" s="183" t="s">
        <v>661</v>
      </c>
    </row>
    <row r="189" s="14" customFormat="1">
      <c r="A189" s="14"/>
      <c r="B189" s="193"/>
      <c r="C189" s="14"/>
      <c r="D189" s="186" t="s">
        <v>168</v>
      </c>
      <c r="E189" s="194" t="s">
        <v>1</v>
      </c>
      <c r="F189" s="195" t="s">
        <v>662</v>
      </c>
      <c r="G189" s="14"/>
      <c r="H189" s="196">
        <v>198.44999999999999</v>
      </c>
      <c r="I189" s="197"/>
      <c r="J189" s="14"/>
      <c r="K189" s="14"/>
      <c r="L189" s="193"/>
      <c r="M189" s="198"/>
      <c r="N189" s="199"/>
      <c r="O189" s="199"/>
      <c r="P189" s="199"/>
      <c r="Q189" s="199"/>
      <c r="R189" s="199"/>
      <c r="S189" s="199"/>
      <c r="T189" s="20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4" t="s">
        <v>168</v>
      </c>
      <c r="AU189" s="194" t="s">
        <v>85</v>
      </c>
      <c r="AV189" s="14" t="s">
        <v>85</v>
      </c>
      <c r="AW189" s="14" t="s">
        <v>31</v>
      </c>
      <c r="AX189" s="14" t="s">
        <v>83</v>
      </c>
      <c r="AY189" s="194" t="s">
        <v>141</v>
      </c>
    </row>
    <row r="190" s="2" customFormat="1" ht="24.15" customHeight="1">
      <c r="A190" s="38"/>
      <c r="B190" s="171"/>
      <c r="C190" s="172" t="s">
        <v>369</v>
      </c>
      <c r="D190" s="172" t="s">
        <v>144</v>
      </c>
      <c r="E190" s="173" t="s">
        <v>446</v>
      </c>
      <c r="F190" s="174" t="s">
        <v>447</v>
      </c>
      <c r="G190" s="175" t="s">
        <v>239</v>
      </c>
      <c r="H190" s="176">
        <v>2.835</v>
      </c>
      <c r="I190" s="177"/>
      <c r="J190" s="178">
        <f>ROUND(I190*H190,2)</f>
        <v>0</v>
      </c>
      <c r="K190" s="174" t="s">
        <v>223</v>
      </c>
      <c r="L190" s="39"/>
      <c r="M190" s="179" t="s">
        <v>1</v>
      </c>
      <c r="N190" s="180" t="s">
        <v>40</v>
      </c>
      <c r="O190" s="77"/>
      <c r="P190" s="181">
        <f>O190*H190</f>
        <v>0</v>
      </c>
      <c r="Q190" s="181">
        <v>2.2563399999999998</v>
      </c>
      <c r="R190" s="181">
        <f>Q190*H190</f>
        <v>6.3967238999999996</v>
      </c>
      <c r="S190" s="181">
        <v>0</v>
      </c>
      <c r="T190" s="18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3" t="s">
        <v>159</v>
      </c>
      <c r="AT190" s="183" t="s">
        <v>144</v>
      </c>
      <c r="AU190" s="183" t="s">
        <v>85</v>
      </c>
      <c r="AY190" s="19" t="s">
        <v>141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9" t="s">
        <v>83</v>
      </c>
      <c r="BK190" s="184">
        <f>ROUND(I190*H190,2)</f>
        <v>0</v>
      </c>
      <c r="BL190" s="19" t="s">
        <v>159</v>
      </c>
      <c r="BM190" s="183" t="s">
        <v>663</v>
      </c>
    </row>
    <row r="191" s="14" customFormat="1">
      <c r="A191" s="14"/>
      <c r="B191" s="193"/>
      <c r="C191" s="14"/>
      <c r="D191" s="186" t="s">
        <v>168</v>
      </c>
      <c r="E191" s="194" t="s">
        <v>1</v>
      </c>
      <c r="F191" s="195" t="s">
        <v>664</v>
      </c>
      <c r="G191" s="14"/>
      <c r="H191" s="196">
        <v>2.835</v>
      </c>
      <c r="I191" s="197"/>
      <c r="J191" s="14"/>
      <c r="K191" s="14"/>
      <c r="L191" s="193"/>
      <c r="M191" s="198"/>
      <c r="N191" s="199"/>
      <c r="O191" s="199"/>
      <c r="P191" s="199"/>
      <c r="Q191" s="199"/>
      <c r="R191" s="199"/>
      <c r="S191" s="199"/>
      <c r="T191" s="20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4" t="s">
        <v>168</v>
      </c>
      <c r="AU191" s="194" t="s">
        <v>85</v>
      </c>
      <c r="AV191" s="14" t="s">
        <v>85</v>
      </c>
      <c r="AW191" s="14" t="s">
        <v>31</v>
      </c>
      <c r="AX191" s="14" t="s">
        <v>83</v>
      </c>
      <c r="AY191" s="194" t="s">
        <v>141</v>
      </c>
    </row>
    <row r="192" s="2" customFormat="1" ht="16.5" customHeight="1">
      <c r="A192" s="38"/>
      <c r="B192" s="171"/>
      <c r="C192" s="172" t="s">
        <v>374</v>
      </c>
      <c r="D192" s="172" t="s">
        <v>144</v>
      </c>
      <c r="E192" s="173" t="s">
        <v>563</v>
      </c>
      <c r="F192" s="174" t="s">
        <v>564</v>
      </c>
      <c r="G192" s="175" t="s">
        <v>320</v>
      </c>
      <c r="H192" s="176">
        <v>3</v>
      </c>
      <c r="I192" s="177"/>
      <c r="J192" s="178">
        <f>ROUND(I192*H192,2)</f>
        <v>0</v>
      </c>
      <c r="K192" s="174" t="s">
        <v>223</v>
      </c>
      <c r="L192" s="39"/>
      <c r="M192" s="179" t="s">
        <v>1</v>
      </c>
      <c r="N192" s="180" t="s">
        <v>40</v>
      </c>
      <c r="O192" s="77"/>
      <c r="P192" s="181">
        <f>O192*H192</f>
        <v>0</v>
      </c>
      <c r="Q192" s="181">
        <v>0</v>
      </c>
      <c r="R192" s="181">
        <f>Q192*H192</f>
        <v>0</v>
      </c>
      <c r="S192" s="181">
        <v>0.48199999999999998</v>
      </c>
      <c r="T192" s="182">
        <f>S192*H192</f>
        <v>1.446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3" t="s">
        <v>159</v>
      </c>
      <c r="AT192" s="183" t="s">
        <v>144</v>
      </c>
      <c r="AU192" s="183" t="s">
        <v>85</v>
      </c>
      <c r="AY192" s="19" t="s">
        <v>141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9" t="s">
        <v>83</v>
      </c>
      <c r="BK192" s="184">
        <f>ROUND(I192*H192,2)</f>
        <v>0</v>
      </c>
      <c r="BL192" s="19" t="s">
        <v>159</v>
      </c>
      <c r="BM192" s="183" t="s">
        <v>665</v>
      </c>
    </row>
    <row r="193" s="14" customFormat="1">
      <c r="A193" s="14"/>
      <c r="B193" s="193"/>
      <c r="C193" s="14"/>
      <c r="D193" s="186" t="s">
        <v>168</v>
      </c>
      <c r="E193" s="194" t="s">
        <v>1</v>
      </c>
      <c r="F193" s="195" t="s">
        <v>666</v>
      </c>
      <c r="G193" s="14"/>
      <c r="H193" s="196">
        <v>3</v>
      </c>
      <c r="I193" s="197"/>
      <c r="J193" s="14"/>
      <c r="K193" s="14"/>
      <c r="L193" s="193"/>
      <c r="M193" s="198"/>
      <c r="N193" s="199"/>
      <c r="O193" s="199"/>
      <c r="P193" s="199"/>
      <c r="Q193" s="199"/>
      <c r="R193" s="199"/>
      <c r="S193" s="199"/>
      <c r="T193" s="20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4" t="s">
        <v>168</v>
      </c>
      <c r="AU193" s="194" t="s">
        <v>85</v>
      </c>
      <c r="AV193" s="14" t="s">
        <v>85</v>
      </c>
      <c r="AW193" s="14" t="s">
        <v>31</v>
      </c>
      <c r="AX193" s="14" t="s">
        <v>83</v>
      </c>
      <c r="AY193" s="194" t="s">
        <v>141</v>
      </c>
    </row>
    <row r="194" s="2" customFormat="1" ht="16.5" customHeight="1">
      <c r="A194" s="38"/>
      <c r="B194" s="171"/>
      <c r="C194" s="172" t="s">
        <v>379</v>
      </c>
      <c r="D194" s="172" t="s">
        <v>144</v>
      </c>
      <c r="E194" s="173" t="s">
        <v>385</v>
      </c>
      <c r="F194" s="174" t="s">
        <v>667</v>
      </c>
      <c r="G194" s="175" t="s">
        <v>320</v>
      </c>
      <c r="H194" s="176">
        <v>60</v>
      </c>
      <c r="I194" s="177"/>
      <c r="J194" s="178">
        <f>ROUND(I194*H194,2)</f>
        <v>0</v>
      </c>
      <c r="K194" s="174" t="s">
        <v>1</v>
      </c>
      <c r="L194" s="39"/>
      <c r="M194" s="179" t="s">
        <v>1</v>
      </c>
      <c r="N194" s="180" t="s">
        <v>40</v>
      </c>
      <c r="O194" s="77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83" t="s">
        <v>159</v>
      </c>
      <c r="AT194" s="183" t="s">
        <v>144</v>
      </c>
      <c r="AU194" s="183" t="s">
        <v>85</v>
      </c>
      <c r="AY194" s="19" t="s">
        <v>141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9" t="s">
        <v>83</v>
      </c>
      <c r="BK194" s="184">
        <f>ROUND(I194*H194,2)</f>
        <v>0</v>
      </c>
      <c r="BL194" s="19" t="s">
        <v>159</v>
      </c>
      <c r="BM194" s="183" t="s">
        <v>668</v>
      </c>
    </row>
    <row r="195" s="14" customFormat="1">
      <c r="A195" s="14"/>
      <c r="B195" s="193"/>
      <c r="C195" s="14"/>
      <c r="D195" s="186" t="s">
        <v>168</v>
      </c>
      <c r="E195" s="194" t="s">
        <v>1</v>
      </c>
      <c r="F195" s="195" t="s">
        <v>669</v>
      </c>
      <c r="G195" s="14"/>
      <c r="H195" s="196">
        <v>60</v>
      </c>
      <c r="I195" s="197"/>
      <c r="J195" s="14"/>
      <c r="K195" s="14"/>
      <c r="L195" s="193"/>
      <c r="M195" s="198"/>
      <c r="N195" s="199"/>
      <c r="O195" s="199"/>
      <c r="P195" s="199"/>
      <c r="Q195" s="199"/>
      <c r="R195" s="199"/>
      <c r="S195" s="199"/>
      <c r="T195" s="20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4" t="s">
        <v>168</v>
      </c>
      <c r="AU195" s="194" t="s">
        <v>85</v>
      </c>
      <c r="AV195" s="14" t="s">
        <v>85</v>
      </c>
      <c r="AW195" s="14" t="s">
        <v>31</v>
      </c>
      <c r="AX195" s="14" t="s">
        <v>83</v>
      </c>
      <c r="AY195" s="194" t="s">
        <v>141</v>
      </c>
    </row>
    <row r="196" s="12" customFormat="1" ht="22.8" customHeight="1">
      <c r="A196" s="12"/>
      <c r="B196" s="158"/>
      <c r="C196" s="12"/>
      <c r="D196" s="159" t="s">
        <v>74</v>
      </c>
      <c r="E196" s="169" t="s">
        <v>451</v>
      </c>
      <c r="F196" s="169" t="s">
        <v>452</v>
      </c>
      <c r="G196" s="12"/>
      <c r="H196" s="12"/>
      <c r="I196" s="161"/>
      <c r="J196" s="170">
        <f>BK196</f>
        <v>0</v>
      </c>
      <c r="K196" s="12"/>
      <c r="L196" s="158"/>
      <c r="M196" s="163"/>
      <c r="N196" s="164"/>
      <c r="O196" s="164"/>
      <c r="P196" s="165">
        <f>SUM(P197:P209)</f>
        <v>0</v>
      </c>
      <c r="Q196" s="164"/>
      <c r="R196" s="165">
        <f>SUM(R197:R209)</f>
        <v>0</v>
      </c>
      <c r="S196" s="164"/>
      <c r="T196" s="166">
        <f>SUM(T197:T209)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59" t="s">
        <v>83</v>
      </c>
      <c r="AT196" s="167" t="s">
        <v>74</v>
      </c>
      <c r="AU196" s="167" t="s">
        <v>83</v>
      </c>
      <c r="AY196" s="159" t="s">
        <v>141</v>
      </c>
      <c r="BK196" s="168">
        <f>SUM(BK197:BK209)</f>
        <v>0</v>
      </c>
    </row>
    <row r="197" s="2" customFormat="1" ht="24.15" customHeight="1">
      <c r="A197" s="38"/>
      <c r="B197" s="171"/>
      <c r="C197" s="172" t="s">
        <v>384</v>
      </c>
      <c r="D197" s="172" t="s">
        <v>144</v>
      </c>
      <c r="E197" s="173" t="s">
        <v>454</v>
      </c>
      <c r="F197" s="174" t="s">
        <v>455</v>
      </c>
      <c r="G197" s="175" t="s">
        <v>276</v>
      </c>
      <c r="H197" s="176">
        <v>32.710000000000001</v>
      </c>
      <c r="I197" s="177"/>
      <c r="J197" s="178">
        <f>ROUND(I197*H197,2)</f>
        <v>0</v>
      </c>
      <c r="K197" s="174" t="s">
        <v>223</v>
      </c>
      <c r="L197" s="39"/>
      <c r="M197" s="179" t="s">
        <v>1</v>
      </c>
      <c r="N197" s="180" t="s">
        <v>40</v>
      </c>
      <c r="O197" s="77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83" t="s">
        <v>159</v>
      </c>
      <c r="AT197" s="183" t="s">
        <v>144</v>
      </c>
      <c r="AU197" s="183" t="s">
        <v>85</v>
      </c>
      <c r="AY197" s="19" t="s">
        <v>141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9" t="s">
        <v>83</v>
      </c>
      <c r="BK197" s="184">
        <f>ROUND(I197*H197,2)</f>
        <v>0</v>
      </c>
      <c r="BL197" s="19" t="s">
        <v>159</v>
      </c>
      <c r="BM197" s="183" t="s">
        <v>670</v>
      </c>
    </row>
    <row r="198" s="14" customFormat="1">
      <c r="A198" s="14"/>
      <c r="B198" s="193"/>
      <c r="C198" s="14"/>
      <c r="D198" s="186" t="s">
        <v>168</v>
      </c>
      <c r="E198" s="194" t="s">
        <v>1</v>
      </c>
      <c r="F198" s="195" t="s">
        <v>671</v>
      </c>
      <c r="G198" s="14"/>
      <c r="H198" s="196">
        <v>32.710000000000001</v>
      </c>
      <c r="I198" s="197"/>
      <c r="J198" s="14"/>
      <c r="K198" s="14"/>
      <c r="L198" s="193"/>
      <c r="M198" s="198"/>
      <c r="N198" s="199"/>
      <c r="O198" s="199"/>
      <c r="P198" s="199"/>
      <c r="Q198" s="199"/>
      <c r="R198" s="199"/>
      <c r="S198" s="199"/>
      <c r="T198" s="20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4" t="s">
        <v>168</v>
      </c>
      <c r="AU198" s="194" t="s">
        <v>85</v>
      </c>
      <c r="AV198" s="14" t="s">
        <v>85</v>
      </c>
      <c r="AW198" s="14" t="s">
        <v>31</v>
      </c>
      <c r="AX198" s="14" t="s">
        <v>83</v>
      </c>
      <c r="AY198" s="194" t="s">
        <v>141</v>
      </c>
    </row>
    <row r="199" s="2" customFormat="1" ht="16.5" customHeight="1">
      <c r="A199" s="38"/>
      <c r="B199" s="171"/>
      <c r="C199" s="172" t="s">
        <v>389</v>
      </c>
      <c r="D199" s="172" t="s">
        <v>144</v>
      </c>
      <c r="E199" s="173" t="s">
        <v>460</v>
      </c>
      <c r="F199" s="174" t="s">
        <v>461</v>
      </c>
      <c r="G199" s="175" t="s">
        <v>276</v>
      </c>
      <c r="H199" s="176">
        <v>425.23000000000002</v>
      </c>
      <c r="I199" s="177"/>
      <c r="J199" s="178">
        <f>ROUND(I199*H199,2)</f>
        <v>0</v>
      </c>
      <c r="K199" s="174" t="s">
        <v>223</v>
      </c>
      <c r="L199" s="39"/>
      <c r="M199" s="179" t="s">
        <v>1</v>
      </c>
      <c r="N199" s="180" t="s">
        <v>40</v>
      </c>
      <c r="O199" s="77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83" t="s">
        <v>159</v>
      </c>
      <c r="AT199" s="183" t="s">
        <v>144</v>
      </c>
      <c r="AU199" s="183" t="s">
        <v>85</v>
      </c>
      <c r="AY199" s="19" t="s">
        <v>141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9" t="s">
        <v>83</v>
      </c>
      <c r="BK199" s="184">
        <f>ROUND(I199*H199,2)</f>
        <v>0</v>
      </c>
      <c r="BL199" s="19" t="s">
        <v>159</v>
      </c>
      <c r="BM199" s="183" t="s">
        <v>672</v>
      </c>
    </row>
    <row r="200" s="14" customFormat="1">
      <c r="A200" s="14"/>
      <c r="B200" s="193"/>
      <c r="C200" s="14"/>
      <c r="D200" s="186" t="s">
        <v>168</v>
      </c>
      <c r="E200" s="194" t="s">
        <v>1</v>
      </c>
      <c r="F200" s="195" t="s">
        <v>673</v>
      </c>
      <c r="G200" s="14"/>
      <c r="H200" s="196">
        <v>425.23000000000002</v>
      </c>
      <c r="I200" s="197"/>
      <c r="J200" s="14"/>
      <c r="K200" s="14"/>
      <c r="L200" s="193"/>
      <c r="M200" s="198"/>
      <c r="N200" s="199"/>
      <c r="O200" s="199"/>
      <c r="P200" s="199"/>
      <c r="Q200" s="199"/>
      <c r="R200" s="199"/>
      <c r="S200" s="199"/>
      <c r="T200" s="20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4" t="s">
        <v>168</v>
      </c>
      <c r="AU200" s="194" t="s">
        <v>85</v>
      </c>
      <c r="AV200" s="14" t="s">
        <v>85</v>
      </c>
      <c r="AW200" s="14" t="s">
        <v>31</v>
      </c>
      <c r="AX200" s="14" t="s">
        <v>83</v>
      </c>
      <c r="AY200" s="194" t="s">
        <v>141</v>
      </c>
    </row>
    <row r="201" s="2" customFormat="1" ht="24.15" customHeight="1">
      <c r="A201" s="38"/>
      <c r="B201" s="171"/>
      <c r="C201" s="172" t="s">
        <v>394</v>
      </c>
      <c r="D201" s="172" t="s">
        <v>144</v>
      </c>
      <c r="E201" s="173" t="s">
        <v>465</v>
      </c>
      <c r="F201" s="174" t="s">
        <v>466</v>
      </c>
      <c r="G201" s="175" t="s">
        <v>276</v>
      </c>
      <c r="H201" s="176">
        <v>32.710000000000001</v>
      </c>
      <c r="I201" s="177"/>
      <c r="J201" s="178">
        <f>ROUND(I201*H201,2)</f>
        <v>0</v>
      </c>
      <c r="K201" s="174" t="s">
        <v>223</v>
      </c>
      <c r="L201" s="39"/>
      <c r="M201" s="179" t="s">
        <v>1</v>
      </c>
      <c r="N201" s="180" t="s">
        <v>40</v>
      </c>
      <c r="O201" s="77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83" t="s">
        <v>159</v>
      </c>
      <c r="AT201" s="183" t="s">
        <v>144</v>
      </c>
      <c r="AU201" s="183" t="s">
        <v>85</v>
      </c>
      <c r="AY201" s="19" t="s">
        <v>141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9" t="s">
        <v>83</v>
      </c>
      <c r="BK201" s="184">
        <f>ROUND(I201*H201,2)</f>
        <v>0</v>
      </c>
      <c r="BL201" s="19" t="s">
        <v>159</v>
      </c>
      <c r="BM201" s="183" t="s">
        <v>674</v>
      </c>
    </row>
    <row r="202" s="14" customFormat="1">
      <c r="A202" s="14"/>
      <c r="B202" s="193"/>
      <c r="C202" s="14"/>
      <c r="D202" s="186" t="s">
        <v>168</v>
      </c>
      <c r="E202" s="194" t="s">
        <v>1</v>
      </c>
      <c r="F202" s="195" t="s">
        <v>675</v>
      </c>
      <c r="G202" s="14"/>
      <c r="H202" s="196">
        <v>32.710000000000001</v>
      </c>
      <c r="I202" s="197"/>
      <c r="J202" s="14"/>
      <c r="K202" s="14"/>
      <c r="L202" s="193"/>
      <c r="M202" s="198"/>
      <c r="N202" s="199"/>
      <c r="O202" s="199"/>
      <c r="P202" s="199"/>
      <c r="Q202" s="199"/>
      <c r="R202" s="199"/>
      <c r="S202" s="199"/>
      <c r="T202" s="20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4" t="s">
        <v>168</v>
      </c>
      <c r="AU202" s="194" t="s">
        <v>85</v>
      </c>
      <c r="AV202" s="14" t="s">
        <v>85</v>
      </c>
      <c r="AW202" s="14" t="s">
        <v>31</v>
      </c>
      <c r="AX202" s="14" t="s">
        <v>83</v>
      </c>
      <c r="AY202" s="194" t="s">
        <v>141</v>
      </c>
    </row>
    <row r="203" s="2" customFormat="1" ht="16.5" customHeight="1">
      <c r="A203" s="38"/>
      <c r="B203" s="171"/>
      <c r="C203" s="172" t="s">
        <v>400</v>
      </c>
      <c r="D203" s="172" t="s">
        <v>144</v>
      </c>
      <c r="E203" s="173" t="s">
        <v>575</v>
      </c>
      <c r="F203" s="174" t="s">
        <v>576</v>
      </c>
      <c r="G203" s="175" t="s">
        <v>276</v>
      </c>
      <c r="H203" s="176">
        <v>1.45</v>
      </c>
      <c r="I203" s="177"/>
      <c r="J203" s="178">
        <f>ROUND(I203*H203,2)</f>
        <v>0</v>
      </c>
      <c r="K203" s="174" t="s">
        <v>223</v>
      </c>
      <c r="L203" s="39"/>
      <c r="M203" s="179" t="s">
        <v>1</v>
      </c>
      <c r="N203" s="180" t="s">
        <v>40</v>
      </c>
      <c r="O203" s="77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3" t="s">
        <v>159</v>
      </c>
      <c r="AT203" s="183" t="s">
        <v>144</v>
      </c>
      <c r="AU203" s="183" t="s">
        <v>85</v>
      </c>
      <c r="AY203" s="19" t="s">
        <v>141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9" t="s">
        <v>83</v>
      </c>
      <c r="BK203" s="184">
        <f>ROUND(I203*H203,2)</f>
        <v>0</v>
      </c>
      <c r="BL203" s="19" t="s">
        <v>159</v>
      </c>
      <c r="BM203" s="183" t="s">
        <v>676</v>
      </c>
    </row>
    <row r="204" s="14" customFormat="1">
      <c r="A204" s="14"/>
      <c r="B204" s="193"/>
      <c r="C204" s="14"/>
      <c r="D204" s="186" t="s">
        <v>168</v>
      </c>
      <c r="E204" s="194" t="s">
        <v>1</v>
      </c>
      <c r="F204" s="195" t="s">
        <v>677</v>
      </c>
      <c r="G204" s="14"/>
      <c r="H204" s="196">
        <v>1.45</v>
      </c>
      <c r="I204" s="197"/>
      <c r="J204" s="14"/>
      <c r="K204" s="14"/>
      <c r="L204" s="193"/>
      <c r="M204" s="198"/>
      <c r="N204" s="199"/>
      <c r="O204" s="199"/>
      <c r="P204" s="199"/>
      <c r="Q204" s="199"/>
      <c r="R204" s="199"/>
      <c r="S204" s="199"/>
      <c r="T204" s="20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4" t="s">
        <v>168</v>
      </c>
      <c r="AU204" s="194" t="s">
        <v>85</v>
      </c>
      <c r="AV204" s="14" t="s">
        <v>85</v>
      </c>
      <c r="AW204" s="14" t="s">
        <v>31</v>
      </c>
      <c r="AX204" s="14" t="s">
        <v>83</v>
      </c>
      <c r="AY204" s="194" t="s">
        <v>141</v>
      </c>
    </row>
    <row r="205" s="2" customFormat="1" ht="24.15" customHeight="1">
      <c r="A205" s="38"/>
      <c r="B205" s="171"/>
      <c r="C205" s="172" t="s">
        <v>406</v>
      </c>
      <c r="D205" s="172" t="s">
        <v>144</v>
      </c>
      <c r="E205" s="173" t="s">
        <v>579</v>
      </c>
      <c r="F205" s="174" t="s">
        <v>580</v>
      </c>
      <c r="G205" s="175" t="s">
        <v>276</v>
      </c>
      <c r="H205" s="176">
        <v>2.8999999999999999</v>
      </c>
      <c r="I205" s="177"/>
      <c r="J205" s="178">
        <f>ROUND(I205*H205,2)</f>
        <v>0</v>
      </c>
      <c r="K205" s="174" t="s">
        <v>223</v>
      </c>
      <c r="L205" s="39"/>
      <c r="M205" s="179" t="s">
        <v>1</v>
      </c>
      <c r="N205" s="180" t="s">
        <v>40</v>
      </c>
      <c r="O205" s="77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83" t="s">
        <v>159</v>
      </c>
      <c r="AT205" s="183" t="s">
        <v>144</v>
      </c>
      <c r="AU205" s="183" t="s">
        <v>85</v>
      </c>
      <c r="AY205" s="19" t="s">
        <v>141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9" t="s">
        <v>83</v>
      </c>
      <c r="BK205" s="184">
        <f>ROUND(I205*H205,2)</f>
        <v>0</v>
      </c>
      <c r="BL205" s="19" t="s">
        <v>159</v>
      </c>
      <c r="BM205" s="183" t="s">
        <v>678</v>
      </c>
    </row>
    <row r="206" s="14" customFormat="1">
      <c r="A206" s="14"/>
      <c r="B206" s="193"/>
      <c r="C206" s="14"/>
      <c r="D206" s="186" t="s">
        <v>168</v>
      </c>
      <c r="E206" s="194" t="s">
        <v>1</v>
      </c>
      <c r="F206" s="195" t="s">
        <v>679</v>
      </c>
      <c r="G206" s="14"/>
      <c r="H206" s="196">
        <v>2.8999999999999999</v>
      </c>
      <c r="I206" s="197"/>
      <c r="J206" s="14"/>
      <c r="K206" s="14"/>
      <c r="L206" s="193"/>
      <c r="M206" s="198"/>
      <c r="N206" s="199"/>
      <c r="O206" s="199"/>
      <c r="P206" s="199"/>
      <c r="Q206" s="199"/>
      <c r="R206" s="199"/>
      <c r="S206" s="199"/>
      <c r="T206" s="20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4" t="s">
        <v>168</v>
      </c>
      <c r="AU206" s="194" t="s">
        <v>85</v>
      </c>
      <c r="AV206" s="14" t="s">
        <v>85</v>
      </c>
      <c r="AW206" s="14" t="s">
        <v>31</v>
      </c>
      <c r="AX206" s="14" t="s">
        <v>83</v>
      </c>
      <c r="AY206" s="194" t="s">
        <v>141</v>
      </c>
    </row>
    <row r="207" s="2" customFormat="1" ht="24.15" customHeight="1">
      <c r="A207" s="38"/>
      <c r="B207" s="171"/>
      <c r="C207" s="172" t="s">
        <v>412</v>
      </c>
      <c r="D207" s="172" t="s">
        <v>144</v>
      </c>
      <c r="E207" s="173" t="s">
        <v>583</v>
      </c>
      <c r="F207" s="174" t="s">
        <v>584</v>
      </c>
      <c r="G207" s="175" t="s">
        <v>276</v>
      </c>
      <c r="H207" s="176">
        <v>1.45</v>
      </c>
      <c r="I207" s="177"/>
      <c r="J207" s="178">
        <f>ROUND(I207*H207,2)</f>
        <v>0</v>
      </c>
      <c r="K207" s="174" t="s">
        <v>223</v>
      </c>
      <c r="L207" s="39"/>
      <c r="M207" s="179" t="s">
        <v>1</v>
      </c>
      <c r="N207" s="180" t="s">
        <v>40</v>
      </c>
      <c r="O207" s="77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83" t="s">
        <v>159</v>
      </c>
      <c r="AT207" s="183" t="s">
        <v>144</v>
      </c>
      <c r="AU207" s="183" t="s">
        <v>85</v>
      </c>
      <c r="AY207" s="19" t="s">
        <v>141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9" t="s">
        <v>83</v>
      </c>
      <c r="BK207" s="184">
        <f>ROUND(I207*H207,2)</f>
        <v>0</v>
      </c>
      <c r="BL207" s="19" t="s">
        <v>159</v>
      </c>
      <c r="BM207" s="183" t="s">
        <v>680</v>
      </c>
    </row>
    <row r="208" s="2" customFormat="1" ht="37.8" customHeight="1">
      <c r="A208" s="38"/>
      <c r="B208" s="171"/>
      <c r="C208" s="172" t="s">
        <v>417</v>
      </c>
      <c r="D208" s="172" t="s">
        <v>144</v>
      </c>
      <c r="E208" s="173" t="s">
        <v>587</v>
      </c>
      <c r="F208" s="174" t="s">
        <v>588</v>
      </c>
      <c r="G208" s="175" t="s">
        <v>276</v>
      </c>
      <c r="H208" s="176">
        <v>1.45</v>
      </c>
      <c r="I208" s="177"/>
      <c r="J208" s="178">
        <f>ROUND(I208*H208,2)</f>
        <v>0</v>
      </c>
      <c r="K208" s="174" t="s">
        <v>223</v>
      </c>
      <c r="L208" s="39"/>
      <c r="M208" s="179" t="s">
        <v>1</v>
      </c>
      <c r="N208" s="180" t="s">
        <v>40</v>
      </c>
      <c r="O208" s="77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83" t="s">
        <v>159</v>
      </c>
      <c r="AT208" s="183" t="s">
        <v>144</v>
      </c>
      <c r="AU208" s="183" t="s">
        <v>85</v>
      </c>
      <c r="AY208" s="19" t="s">
        <v>141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9" t="s">
        <v>83</v>
      </c>
      <c r="BK208" s="184">
        <f>ROUND(I208*H208,2)</f>
        <v>0</v>
      </c>
      <c r="BL208" s="19" t="s">
        <v>159</v>
      </c>
      <c r="BM208" s="183" t="s">
        <v>681</v>
      </c>
    </row>
    <row r="209" s="2" customFormat="1" ht="44.25" customHeight="1">
      <c r="A209" s="38"/>
      <c r="B209" s="171"/>
      <c r="C209" s="172" t="s">
        <v>422</v>
      </c>
      <c r="D209" s="172" t="s">
        <v>144</v>
      </c>
      <c r="E209" s="173" t="s">
        <v>469</v>
      </c>
      <c r="F209" s="174" t="s">
        <v>470</v>
      </c>
      <c r="G209" s="175" t="s">
        <v>276</v>
      </c>
      <c r="H209" s="176">
        <v>32.710000000000001</v>
      </c>
      <c r="I209" s="177"/>
      <c r="J209" s="178">
        <f>ROUND(I209*H209,2)</f>
        <v>0</v>
      </c>
      <c r="K209" s="174" t="s">
        <v>223</v>
      </c>
      <c r="L209" s="39"/>
      <c r="M209" s="179" t="s">
        <v>1</v>
      </c>
      <c r="N209" s="180" t="s">
        <v>40</v>
      </c>
      <c r="O209" s="77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83" t="s">
        <v>159</v>
      </c>
      <c r="AT209" s="183" t="s">
        <v>144</v>
      </c>
      <c r="AU209" s="183" t="s">
        <v>85</v>
      </c>
      <c r="AY209" s="19" t="s">
        <v>141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9" t="s">
        <v>83</v>
      </c>
      <c r="BK209" s="184">
        <f>ROUND(I209*H209,2)</f>
        <v>0</v>
      </c>
      <c r="BL209" s="19" t="s">
        <v>159</v>
      </c>
      <c r="BM209" s="183" t="s">
        <v>682</v>
      </c>
    </row>
    <row r="210" s="12" customFormat="1" ht="22.8" customHeight="1">
      <c r="A210" s="12"/>
      <c r="B210" s="158"/>
      <c r="C210" s="12"/>
      <c r="D210" s="159" t="s">
        <v>74</v>
      </c>
      <c r="E210" s="169" t="s">
        <v>472</v>
      </c>
      <c r="F210" s="169" t="s">
        <v>473</v>
      </c>
      <c r="G210" s="12"/>
      <c r="H210" s="12"/>
      <c r="I210" s="161"/>
      <c r="J210" s="170">
        <f>BK210</f>
        <v>0</v>
      </c>
      <c r="K210" s="12"/>
      <c r="L210" s="158"/>
      <c r="M210" s="163"/>
      <c r="N210" s="164"/>
      <c r="O210" s="164"/>
      <c r="P210" s="165">
        <f>P211</f>
        <v>0</v>
      </c>
      <c r="Q210" s="164"/>
      <c r="R210" s="165">
        <f>R211</f>
        <v>0</v>
      </c>
      <c r="S210" s="164"/>
      <c r="T210" s="166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59" t="s">
        <v>83</v>
      </c>
      <c r="AT210" s="167" t="s">
        <v>74</v>
      </c>
      <c r="AU210" s="167" t="s">
        <v>83</v>
      </c>
      <c r="AY210" s="159" t="s">
        <v>141</v>
      </c>
      <c r="BK210" s="168">
        <f>BK211</f>
        <v>0</v>
      </c>
    </row>
    <row r="211" s="2" customFormat="1" ht="33" customHeight="1">
      <c r="A211" s="38"/>
      <c r="B211" s="171"/>
      <c r="C211" s="172" t="s">
        <v>427</v>
      </c>
      <c r="D211" s="172" t="s">
        <v>144</v>
      </c>
      <c r="E211" s="173" t="s">
        <v>591</v>
      </c>
      <c r="F211" s="174" t="s">
        <v>592</v>
      </c>
      <c r="G211" s="175" t="s">
        <v>276</v>
      </c>
      <c r="H211" s="176">
        <v>299.88499999999999</v>
      </c>
      <c r="I211" s="177"/>
      <c r="J211" s="178">
        <f>ROUND(I211*H211,2)</f>
        <v>0</v>
      </c>
      <c r="K211" s="174" t="s">
        <v>223</v>
      </c>
      <c r="L211" s="39"/>
      <c r="M211" s="201" t="s">
        <v>1</v>
      </c>
      <c r="N211" s="202" t="s">
        <v>40</v>
      </c>
      <c r="O211" s="203"/>
      <c r="P211" s="204">
        <f>O211*H211</f>
        <v>0</v>
      </c>
      <c r="Q211" s="204">
        <v>0</v>
      </c>
      <c r="R211" s="204">
        <f>Q211*H211</f>
        <v>0</v>
      </c>
      <c r="S211" s="204">
        <v>0</v>
      </c>
      <c r="T211" s="20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83" t="s">
        <v>159</v>
      </c>
      <c r="AT211" s="183" t="s">
        <v>144</v>
      </c>
      <c r="AU211" s="183" t="s">
        <v>85</v>
      </c>
      <c r="AY211" s="19" t="s">
        <v>141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9" t="s">
        <v>83</v>
      </c>
      <c r="BK211" s="184">
        <f>ROUND(I211*H211,2)</f>
        <v>0</v>
      </c>
      <c r="BL211" s="19" t="s">
        <v>159</v>
      </c>
      <c r="BM211" s="183" t="s">
        <v>683</v>
      </c>
    </row>
    <row r="212" s="2" customFormat="1" ht="6.96" customHeight="1">
      <c r="A212" s="38"/>
      <c r="B212" s="60"/>
      <c r="C212" s="61"/>
      <c r="D212" s="61"/>
      <c r="E212" s="61"/>
      <c r="F212" s="61"/>
      <c r="G212" s="61"/>
      <c r="H212" s="61"/>
      <c r="I212" s="61"/>
      <c r="J212" s="61"/>
      <c r="K212" s="61"/>
      <c r="L212" s="39"/>
      <c r="M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</row>
  </sheetData>
  <autoFilter ref="C121:K21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110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MĚSTSKÝ PARK PŘELOUČ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111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684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6. 11. 2023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113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114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33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ROUND(J123,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2" t="s">
        <v>40</v>
      </c>
      <c r="F33" s="127">
        <f>ROUND((SUM(BE123:BE217)),  2)</f>
        <v>0</v>
      </c>
      <c r="G33" s="38"/>
      <c r="H33" s="38"/>
      <c r="I33" s="128">
        <v>0.20999999999999999</v>
      </c>
      <c r="J33" s="127">
        <f>ROUND(((SUM(BE123:BE217))*I33),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7">
        <f>ROUND((SUM(BF123:BF217)),  2)</f>
        <v>0</v>
      </c>
      <c r="G34" s="38"/>
      <c r="H34" s="38"/>
      <c r="I34" s="128">
        <v>0.14999999999999999</v>
      </c>
      <c r="J34" s="127">
        <f>ROUND(((SUM(BF123:BF217))*I34),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7">
        <f>ROUND((SUM(BG123:BG217)),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7">
        <f>ROUND((SUM(BH123:BH217)),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7">
        <f>ROUND((SUM(BI123:BI217)),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MĚSTSKÝ PARK PŘELOUČ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111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101.4 - VĚTEV 4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Přelouč</v>
      </c>
      <c r="G89" s="38"/>
      <c r="H89" s="38"/>
      <c r="I89" s="32" t="s">
        <v>22</v>
      </c>
      <c r="J89" s="69" t="str">
        <f>IF(J12="","",J12)</f>
        <v>6. 11. 2023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Město Přelouč</v>
      </c>
      <c r="G91" s="38"/>
      <c r="H91" s="38"/>
      <c r="I91" s="32" t="s">
        <v>30</v>
      </c>
      <c r="J91" s="36" t="str">
        <f>E21</f>
        <v>VDI Projekt s.r.o.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>Sýkorová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116</v>
      </c>
      <c r="D94" s="129"/>
      <c r="E94" s="129"/>
      <c r="F94" s="129"/>
      <c r="G94" s="129"/>
      <c r="H94" s="129"/>
      <c r="I94" s="129"/>
      <c r="J94" s="138" t="s">
        <v>117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118</v>
      </c>
      <c r="D96" s="38"/>
      <c r="E96" s="38"/>
      <c r="F96" s="38"/>
      <c r="G96" s="38"/>
      <c r="H96" s="38"/>
      <c r="I96" s="38"/>
      <c r="J96" s="96">
        <f>J123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119</v>
      </c>
    </row>
    <row r="97" s="9" customFormat="1" ht="24.96" customHeight="1">
      <c r="A97" s="9"/>
      <c r="B97" s="140"/>
      <c r="C97" s="9"/>
      <c r="D97" s="141" t="s">
        <v>210</v>
      </c>
      <c r="E97" s="142"/>
      <c r="F97" s="142"/>
      <c r="G97" s="142"/>
      <c r="H97" s="142"/>
      <c r="I97" s="142"/>
      <c r="J97" s="143">
        <f>J124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211</v>
      </c>
      <c r="E98" s="146"/>
      <c r="F98" s="146"/>
      <c r="G98" s="146"/>
      <c r="H98" s="146"/>
      <c r="I98" s="146"/>
      <c r="J98" s="147">
        <f>J125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212</v>
      </c>
      <c r="E99" s="146"/>
      <c r="F99" s="146"/>
      <c r="G99" s="146"/>
      <c r="H99" s="146"/>
      <c r="I99" s="146"/>
      <c r="J99" s="147">
        <f>J166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213</v>
      </c>
      <c r="E100" s="146"/>
      <c r="F100" s="146"/>
      <c r="G100" s="146"/>
      <c r="H100" s="146"/>
      <c r="I100" s="146"/>
      <c r="J100" s="147">
        <f>J186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214</v>
      </c>
      <c r="E101" s="146"/>
      <c r="F101" s="146"/>
      <c r="G101" s="146"/>
      <c r="H101" s="146"/>
      <c r="I101" s="146"/>
      <c r="J101" s="147">
        <f>J191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215</v>
      </c>
      <c r="E102" s="146"/>
      <c r="F102" s="146"/>
      <c r="G102" s="146"/>
      <c r="H102" s="146"/>
      <c r="I102" s="146"/>
      <c r="J102" s="147">
        <f>J209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216</v>
      </c>
      <c r="E103" s="146"/>
      <c r="F103" s="146"/>
      <c r="G103" s="146"/>
      <c r="H103" s="146"/>
      <c r="I103" s="146"/>
      <c r="J103" s="147">
        <f>J216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38"/>
      <c r="D104" s="38"/>
      <c r="E104" s="38"/>
      <c r="F104" s="38"/>
      <c r="G104" s="38"/>
      <c r="H104" s="38"/>
      <c r="I104" s="38"/>
      <c r="J104" s="38"/>
      <c r="K104" s="38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125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121" t="str">
        <f>E7</f>
        <v>MĚSTSKÝ PARK PŘELOUČ</v>
      </c>
      <c r="F113" s="32"/>
      <c r="G113" s="32"/>
      <c r="H113" s="32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111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67" t="str">
        <f>E9</f>
        <v>SO 101.4 - VĚTEV 4</v>
      </c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38"/>
      <c r="E117" s="38"/>
      <c r="F117" s="27" t="str">
        <f>F12</f>
        <v>Přelouč</v>
      </c>
      <c r="G117" s="38"/>
      <c r="H117" s="38"/>
      <c r="I117" s="32" t="s">
        <v>22</v>
      </c>
      <c r="J117" s="69" t="str">
        <f>IF(J12="","",J12)</f>
        <v>6. 11. 2023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38"/>
      <c r="E119" s="38"/>
      <c r="F119" s="27" t="str">
        <f>E15</f>
        <v>Město Přelouč</v>
      </c>
      <c r="G119" s="38"/>
      <c r="H119" s="38"/>
      <c r="I119" s="32" t="s">
        <v>30</v>
      </c>
      <c r="J119" s="36" t="str">
        <f>E21</f>
        <v>VDI Projekt s.r.o.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38"/>
      <c r="E120" s="38"/>
      <c r="F120" s="27" t="str">
        <f>IF(E18="","",E18)</f>
        <v>Vyplň údaj</v>
      </c>
      <c r="G120" s="38"/>
      <c r="H120" s="38"/>
      <c r="I120" s="32" t="s">
        <v>32</v>
      </c>
      <c r="J120" s="36" t="str">
        <f>E24</f>
        <v>Sýkorová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48"/>
      <c r="B122" s="149"/>
      <c r="C122" s="150" t="s">
        <v>126</v>
      </c>
      <c r="D122" s="151" t="s">
        <v>60</v>
      </c>
      <c r="E122" s="151" t="s">
        <v>56</v>
      </c>
      <c r="F122" s="151" t="s">
        <v>57</v>
      </c>
      <c r="G122" s="151" t="s">
        <v>127</v>
      </c>
      <c r="H122" s="151" t="s">
        <v>128</v>
      </c>
      <c r="I122" s="151" t="s">
        <v>129</v>
      </c>
      <c r="J122" s="151" t="s">
        <v>117</v>
      </c>
      <c r="K122" s="152" t="s">
        <v>130</v>
      </c>
      <c r="L122" s="153"/>
      <c r="M122" s="86" t="s">
        <v>1</v>
      </c>
      <c r="N122" s="87" t="s">
        <v>39</v>
      </c>
      <c r="O122" s="87" t="s">
        <v>131</v>
      </c>
      <c r="P122" s="87" t="s">
        <v>132</v>
      </c>
      <c r="Q122" s="87" t="s">
        <v>133</v>
      </c>
      <c r="R122" s="87" t="s">
        <v>134</v>
      </c>
      <c r="S122" s="87" t="s">
        <v>135</v>
      </c>
      <c r="T122" s="88" t="s">
        <v>136</v>
      </c>
      <c r="U122" s="148"/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/>
    </row>
    <row r="123" s="2" customFormat="1" ht="22.8" customHeight="1">
      <c r="A123" s="38"/>
      <c r="B123" s="39"/>
      <c r="C123" s="93" t="s">
        <v>137</v>
      </c>
      <c r="D123" s="38"/>
      <c r="E123" s="38"/>
      <c r="F123" s="38"/>
      <c r="G123" s="38"/>
      <c r="H123" s="38"/>
      <c r="I123" s="38"/>
      <c r="J123" s="154">
        <f>BK123</f>
        <v>0</v>
      </c>
      <c r="K123" s="38"/>
      <c r="L123" s="39"/>
      <c r="M123" s="89"/>
      <c r="N123" s="73"/>
      <c r="O123" s="90"/>
      <c r="P123" s="155">
        <f>P124</f>
        <v>0</v>
      </c>
      <c r="Q123" s="90"/>
      <c r="R123" s="155">
        <f>R124</f>
        <v>852.01348873999996</v>
      </c>
      <c r="S123" s="90"/>
      <c r="T123" s="156">
        <f>T124</f>
        <v>72.159999999999997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74</v>
      </c>
      <c r="AU123" s="19" t="s">
        <v>119</v>
      </c>
      <c r="BK123" s="157">
        <f>BK124</f>
        <v>0</v>
      </c>
    </row>
    <row r="124" s="12" customFormat="1" ht="25.92" customHeight="1">
      <c r="A124" s="12"/>
      <c r="B124" s="158"/>
      <c r="C124" s="12"/>
      <c r="D124" s="159" t="s">
        <v>74</v>
      </c>
      <c r="E124" s="160" t="s">
        <v>217</v>
      </c>
      <c r="F124" s="160" t="s">
        <v>218</v>
      </c>
      <c r="G124" s="12"/>
      <c r="H124" s="12"/>
      <c r="I124" s="161"/>
      <c r="J124" s="162">
        <f>BK124</f>
        <v>0</v>
      </c>
      <c r="K124" s="12"/>
      <c r="L124" s="158"/>
      <c r="M124" s="163"/>
      <c r="N124" s="164"/>
      <c r="O124" s="164"/>
      <c r="P124" s="165">
        <f>P125+P166+P186+P191+P209+P216</f>
        <v>0</v>
      </c>
      <c r="Q124" s="164"/>
      <c r="R124" s="165">
        <f>R125+R166+R186+R191+R209+R216</f>
        <v>852.01348873999996</v>
      </c>
      <c r="S124" s="164"/>
      <c r="T124" s="166">
        <f>T125+T166+T186+T191+T209+T216</f>
        <v>72.159999999999997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9" t="s">
        <v>83</v>
      </c>
      <c r="AT124" s="167" t="s">
        <v>74</v>
      </c>
      <c r="AU124" s="167" t="s">
        <v>75</v>
      </c>
      <c r="AY124" s="159" t="s">
        <v>141</v>
      </c>
      <c r="BK124" s="168">
        <f>BK125+BK166+BK186+BK191+BK209+BK216</f>
        <v>0</v>
      </c>
    </row>
    <row r="125" s="12" customFormat="1" ht="22.8" customHeight="1">
      <c r="A125" s="12"/>
      <c r="B125" s="158"/>
      <c r="C125" s="12"/>
      <c r="D125" s="159" t="s">
        <v>74</v>
      </c>
      <c r="E125" s="169" t="s">
        <v>83</v>
      </c>
      <c r="F125" s="169" t="s">
        <v>219</v>
      </c>
      <c r="G125" s="12"/>
      <c r="H125" s="12"/>
      <c r="I125" s="161"/>
      <c r="J125" s="170">
        <f>BK125</f>
        <v>0</v>
      </c>
      <c r="K125" s="12"/>
      <c r="L125" s="158"/>
      <c r="M125" s="163"/>
      <c r="N125" s="164"/>
      <c r="O125" s="164"/>
      <c r="P125" s="165">
        <f>SUM(P126:P165)</f>
        <v>0</v>
      </c>
      <c r="Q125" s="164"/>
      <c r="R125" s="165">
        <f>SUM(R126:R165)</f>
        <v>562.226901</v>
      </c>
      <c r="S125" s="164"/>
      <c r="T125" s="166">
        <f>SUM(T126:T165)</f>
        <v>72.159999999999997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9" t="s">
        <v>83</v>
      </c>
      <c r="AT125" s="167" t="s">
        <v>74</v>
      </c>
      <c r="AU125" s="167" t="s">
        <v>83</v>
      </c>
      <c r="AY125" s="159" t="s">
        <v>141</v>
      </c>
      <c r="BK125" s="168">
        <f>SUM(BK126:BK165)</f>
        <v>0</v>
      </c>
    </row>
    <row r="126" s="2" customFormat="1" ht="24.15" customHeight="1">
      <c r="A126" s="38"/>
      <c r="B126" s="171"/>
      <c r="C126" s="172" t="s">
        <v>83</v>
      </c>
      <c r="D126" s="172" t="s">
        <v>144</v>
      </c>
      <c r="E126" s="173" t="s">
        <v>220</v>
      </c>
      <c r="F126" s="174" t="s">
        <v>221</v>
      </c>
      <c r="G126" s="175" t="s">
        <v>222</v>
      </c>
      <c r="H126" s="176">
        <v>127</v>
      </c>
      <c r="I126" s="177"/>
      <c r="J126" s="178">
        <f>ROUND(I126*H126,2)</f>
        <v>0</v>
      </c>
      <c r="K126" s="174" t="s">
        <v>223</v>
      </c>
      <c r="L126" s="39"/>
      <c r="M126" s="179" t="s">
        <v>1</v>
      </c>
      <c r="N126" s="180" t="s">
        <v>40</v>
      </c>
      <c r="O126" s="77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3" t="s">
        <v>159</v>
      </c>
      <c r="AT126" s="183" t="s">
        <v>144</v>
      </c>
      <c r="AU126" s="183" t="s">
        <v>85</v>
      </c>
      <c r="AY126" s="19" t="s">
        <v>141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9" t="s">
        <v>83</v>
      </c>
      <c r="BK126" s="184">
        <f>ROUND(I126*H126,2)</f>
        <v>0</v>
      </c>
      <c r="BL126" s="19" t="s">
        <v>159</v>
      </c>
      <c r="BM126" s="183" t="s">
        <v>685</v>
      </c>
    </row>
    <row r="127" s="2" customFormat="1" ht="33" customHeight="1">
      <c r="A127" s="38"/>
      <c r="B127" s="171"/>
      <c r="C127" s="172" t="s">
        <v>85</v>
      </c>
      <c r="D127" s="172" t="s">
        <v>144</v>
      </c>
      <c r="E127" s="173" t="s">
        <v>686</v>
      </c>
      <c r="F127" s="174" t="s">
        <v>687</v>
      </c>
      <c r="G127" s="175" t="s">
        <v>222</v>
      </c>
      <c r="H127" s="176">
        <v>164</v>
      </c>
      <c r="I127" s="177"/>
      <c r="J127" s="178">
        <f>ROUND(I127*H127,2)</f>
        <v>0</v>
      </c>
      <c r="K127" s="174" t="s">
        <v>223</v>
      </c>
      <c r="L127" s="39"/>
      <c r="M127" s="179" t="s">
        <v>1</v>
      </c>
      <c r="N127" s="180" t="s">
        <v>40</v>
      </c>
      <c r="O127" s="77"/>
      <c r="P127" s="181">
        <f>O127*H127</f>
        <v>0</v>
      </c>
      <c r="Q127" s="181">
        <v>0</v>
      </c>
      <c r="R127" s="181">
        <f>Q127*H127</f>
        <v>0</v>
      </c>
      <c r="S127" s="181">
        <v>0.44</v>
      </c>
      <c r="T127" s="182">
        <f>S127*H127</f>
        <v>72.159999999999997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3" t="s">
        <v>159</v>
      </c>
      <c r="AT127" s="183" t="s">
        <v>144</v>
      </c>
      <c r="AU127" s="183" t="s">
        <v>85</v>
      </c>
      <c r="AY127" s="19" t="s">
        <v>141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9" t="s">
        <v>83</v>
      </c>
      <c r="BK127" s="184">
        <f>ROUND(I127*H127,2)</f>
        <v>0</v>
      </c>
      <c r="BL127" s="19" t="s">
        <v>159</v>
      </c>
      <c r="BM127" s="183" t="s">
        <v>688</v>
      </c>
    </row>
    <row r="128" s="14" customFormat="1">
      <c r="A128" s="14"/>
      <c r="B128" s="193"/>
      <c r="C128" s="14"/>
      <c r="D128" s="186" t="s">
        <v>168</v>
      </c>
      <c r="E128" s="194" t="s">
        <v>1</v>
      </c>
      <c r="F128" s="195" t="s">
        <v>689</v>
      </c>
      <c r="G128" s="14"/>
      <c r="H128" s="196">
        <v>164</v>
      </c>
      <c r="I128" s="197"/>
      <c r="J128" s="14"/>
      <c r="K128" s="14"/>
      <c r="L128" s="193"/>
      <c r="M128" s="198"/>
      <c r="N128" s="199"/>
      <c r="O128" s="199"/>
      <c r="P128" s="199"/>
      <c r="Q128" s="199"/>
      <c r="R128" s="199"/>
      <c r="S128" s="199"/>
      <c r="T128" s="20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4" t="s">
        <v>168</v>
      </c>
      <c r="AU128" s="194" t="s">
        <v>85</v>
      </c>
      <c r="AV128" s="14" t="s">
        <v>85</v>
      </c>
      <c r="AW128" s="14" t="s">
        <v>31</v>
      </c>
      <c r="AX128" s="14" t="s">
        <v>83</v>
      </c>
      <c r="AY128" s="194" t="s">
        <v>141</v>
      </c>
    </row>
    <row r="129" s="2" customFormat="1" ht="33" customHeight="1">
      <c r="A129" s="38"/>
      <c r="B129" s="171"/>
      <c r="C129" s="172" t="s">
        <v>155</v>
      </c>
      <c r="D129" s="172" t="s">
        <v>144</v>
      </c>
      <c r="E129" s="173" t="s">
        <v>237</v>
      </c>
      <c r="F129" s="174" t="s">
        <v>238</v>
      </c>
      <c r="G129" s="175" t="s">
        <v>239</v>
      </c>
      <c r="H129" s="176">
        <v>380.19999999999999</v>
      </c>
      <c r="I129" s="177"/>
      <c r="J129" s="178">
        <f>ROUND(I129*H129,2)</f>
        <v>0</v>
      </c>
      <c r="K129" s="174" t="s">
        <v>223</v>
      </c>
      <c r="L129" s="39"/>
      <c r="M129" s="179" t="s">
        <v>1</v>
      </c>
      <c r="N129" s="180" t="s">
        <v>40</v>
      </c>
      <c r="O129" s="77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3" t="s">
        <v>159</v>
      </c>
      <c r="AT129" s="183" t="s">
        <v>144</v>
      </c>
      <c r="AU129" s="183" t="s">
        <v>85</v>
      </c>
      <c r="AY129" s="19" t="s">
        <v>141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9" t="s">
        <v>83</v>
      </c>
      <c r="BK129" s="184">
        <f>ROUND(I129*H129,2)</f>
        <v>0</v>
      </c>
      <c r="BL129" s="19" t="s">
        <v>159</v>
      </c>
      <c r="BM129" s="183" t="s">
        <v>690</v>
      </c>
    </row>
    <row r="130" s="14" customFormat="1">
      <c r="A130" s="14"/>
      <c r="B130" s="193"/>
      <c r="C130" s="14"/>
      <c r="D130" s="186" t="s">
        <v>168</v>
      </c>
      <c r="E130" s="194" t="s">
        <v>1</v>
      </c>
      <c r="F130" s="195" t="s">
        <v>691</v>
      </c>
      <c r="G130" s="14"/>
      <c r="H130" s="196">
        <v>132.03999999999999</v>
      </c>
      <c r="I130" s="197"/>
      <c r="J130" s="14"/>
      <c r="K130" s="14"/>
      <c r="L130" s="193"/>
      <c r="M130" s="198"/>
      <c r="N130" s="199"/>
      <c r="O130" s="199"/>
      <c r="P130" s="199"/>
      <c r="Q130" s="199"/>
      <c r="R130" s="199"/>
      <c r="S130" s="199"/>
      <c r="T130" s="20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4" t="s">
        <v>168</v>
      </c>
      <c r="AU130" s="194" t="s">
        <v>85</v>
      </c>
      <c r="AV130" s="14" t="s">
        <v>85</v>
      </c>
      <c r="AW130" s="14" t="s">
        <v>31</v>
      </c>
      <c r="AX130" s="14" t="s">
        <v>75</v>
      </c>
      <c r="AY130" s="194" t="s">
        <v>141</v>
      </c>
    </row>
    <row r="131" s="13" customFormat="1">
      <c r="A131" s="13"/>
      <c r="B131" s="185"/>
      <c r="C131" s="13"/>
      <c r="D131" s="186" t="s">
        <v>168</v>
      </c>
      <c r="E131" s="187" t="s">
        <v>1</v>
      </c>
      <c r="F131" s="188" t="s">
        <v>692</v>
      </c>
      <c r="G131" s="13"/>
      <c r="H131" s="187" t="s">
        <v>1</v>
      </c>
      <c r="I131" s="189"/>
      <c r="J131" s="13"/>
      <c r="K131" s="13"/>
      <c r="L131" s="185"/>
      <c r="M131" s="190"/>
      <c r="N131" s="191"/>
      <c r="O131" s="191"/>
      <c r="P131" s="191"/>
      <c r="Q131" s="191"/>
      <c r="R131" s="191"/>
      <c r="S131" s="191"/>
      <c r="T131" s="19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7" t="s">
        <v>168</v>
      </c>
      <c r="AU131" s="187" t="s">
        <v>85</v>
      </c>
      <c r="AV131" s="13" t="s">
        <v>83</v>
      </c>
      <c r="AW131" s="13" t="s">
        <v>31</v>
      </c>
      <c r="AX131" s="13" t="s">
        <v>75</v>
      </c>
      <c r="AY131" s="187" t="s">
        <v>141</v>
      </c>
    </row>
    <row r="132" s="13" customFormat="1">
      <c r="A132" s="13"/>
      <c r="B132" s="185"/>
      <c r="C132" s="13"/>
      <c r="D132" s="186" t="s">
        <v>168</v>
      </c>
      <c r="E132" s="187" t="s">
        <v>1</v>
      </c>
      <c r="F132" s="188" t="s">
        <v>693</v>
      </c>
      <c r="G132" s="13"/>
      <c r="H132" s="187" t="s">
        <v>1</v>
      </c>
      <c r="I132" s="189"/>
      <c r="J132" s="13"/>
      <c r="K132" s="13"/>
      <c r="L132" s="185"/>
      <c r="M132" s="190"/>
      <c r="N132" s="191"/>
      <c r="O132" s="191"/>
      <c r="P132" s="191"/>
      <c r="Q132" s="191"/>
      <c r="R132" s="191"/>
      <c r="S132" s="191"/>
      <c r="T132" s="19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7" t="s">
        <v>168</v>
      </c>
      <c r="AU132" s="187" t="s">
        <v>85</v>
      </c>
      <c r="AV132" s="13" t="s">
        <v>83</v>
      </c>
      <c r="AW132" s="13" t="s">
        <v>31</v>
      </c>
      <c r="AX132" s="13" t="s">
        <v>75</v>
      </c>
      <c r="AY132" s="187" t="s">
        <v>141</v>
      </c>
    </row>
    <row r="133" s="14" customFormat="1">
      <c r="A133" s="14"/>
      <c r="B133" s="193"/>
      <c r="C133" s="14"/>
      <c r="D133" s="186" t="s">
        <v>168</v>
      </c>
      <c r="E133" s="194" t="s">
        <v>1</v>
      </c>
      <c r="F133" s="195" t="s">
        <v>694</v>
      </c>
      <c r="G133" s="14"/>
      <c r="H133" s="196">
        <v>248.16</v>
      </c>
      <c r="I133" s="197"/>
      <c r="J133" s="14"/>
      <c r="K133" s="14"/>
      <c r="L133" s="193"/>
      <c r="M133" s="198"/>
      <c r="N133" s="199"/>
      <c r="O133" s="199"/>
      <c r="P133" s="199"/>
      <c r="Q133" s="199"/>
      <c r="R133" s="199"/>
      <c r="S133" s="199"/>
      <c r="T133" s="20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4" t="s">
        <v>168</v>
      </c>
      <c r="AU133" s="194" t="s">
        <v>85</v>
      </c>
      <c r="AV133" s="14" t="s">
        <v>85</v>
      </c>
      <c r="AW133" s="14" t="s">
        <v>31</v>
      </c>
      <c r="AX133" s="14" t="s">
        <v>75</v>
      </c>
      <c r="AY133" s="194" t="s">
        <v>141</v>
      </c>
    </row>
    <row r="134" s="15" customFormat="1">
      <c r="A134" s="15"/>
      <c r="B134" s="206"/>
      <c r="C134" s="15"/>
      <c r="D134" s="186" t="s">
        <v>168</v>
      </c>
      <c r="E134" s="207" t="s">
        <v>1</v>
      </c>
      <c r="F134" s="208" t="s">
        <v>236</v>
      </c>
      <c r="G134" s="15"/>
      <c r="H134" s="209">
        <v>380.19999999999999</v>
      </c>
      <c r="I134" s="210"/>
      <c r="J134" s="15"/>
      <c r="K134" s="15"/>
      <c r="L134" s="206"/>
      <c r="M134" s="211"/>
      <c r="N134" s="212"/>
      <c r="O134" s="212"/>
      <c r="P134" s="212"/>
      <c r="Q134" s="212"/>
      <c r="R134" s="212"/>
      <c r="S134" s="212"/>
      <c r="T134" s="21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07" t="s">
        <v>168</v>
      </c>
      <c r="AU134" s="207" t="s">
        <v>85</v>
      </c>
      <c r="AV134" s="15" t="s">
        <v>159</v>
      </c>
      <c r="AW134" s="15" t="s">
        <v>31</v>
      </c>
      <c r="AX134" s="15" t="s">
        <v>83</v>
      </c>
      <c r="AY134" s="207" t="s">
        <v>141</v>
      </c>
    </row>
    <row r="135" s="2" customFormat="1" ht="24.15" customHeight="1">
      <c r="A135" s="38"/>
      <c r="B135" s="171"/>
      <c r="C135" s="172" t="s">
        <v>159</v>
      </c>
      <c r="D135" s="172" t="s">
        <v>144</v>
      </c>
      <c r="E135" s="173" t="s">
        <v>245</v>
      </c>
      <c r="F135" s="174" t="s">
        <v>246</v>
      </c>
      <c r="G135" s="175" t="s">
        <v>222</v>
      </c>
      <c r="H135" s="176">
        <v>127</v>
      </c>
      <c r="I135" s="177"/>
      <c r="J135" s="178">
        <f>ROUND(I135*H135,2)</f>
        <v>0</v>
      </c>
      <c r="K135" s="174" t="s">
        <v>223</v>
      </c>
      <c r="L135" s="39"/>
      <c r="M135" s="179" t="s">
        <v>1</v>
      </c>
      <c r="N135" s="180" t="s">
        <v>40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159</v>
      </c>
      <c r="AT135" s="183" t="s">
        <v>144</v>
      </c>
      <c r="AU135" s="183" t="s">
        <v>85</v>
      </c>
      <c r="AY135" s="19" t="s">
        <v>141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83</v>
      </c>
      <c r="BK135" s="184">
        <f>ROUND(I135*H135,2)</f>
        <v>0</v>
      </c>
      <c r="BL135" s="19" t="s">
        <v>159</v>
      </c>
      <c r="BM135" s="183" t="s">
        <v>695</v>
      </c>
    </row>
    <row r="136" s="14" customFormat="1">
      <c r="A136" s="14"/>
      <c r="B136" s="193"/>
      <c r="C136" s="14"/>
      <c r="D136" s="186" t="s">
        <v>168</v>
      </c>
      <c r="E136" s="194" t="s">
        <v>1</v>
      </c>
      <c r="F136" s="195" t="s">
        <v>696</v>
      </c>
      <c r="G136" s="14"/>
      <c r="H136" s="196">
        <v>127</v>
      </c>
      <c r="I136" s="197"/>
      <c r="J136" s="14"/>
      <c r="K136" s="14"/>
      <c r="L136" s="193"/>
      <c r="M136" s="198"/>
      <c r="N136" s="199"/>
      <c r="O136" s="199"/>
      <c r="P136" s="199"/>
      <c r="Q136" s="199"/>
      <c r="R136" s="199"/>
      <c r="S136" s="199"/>
      <c r="T136" s="20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4" t="s">
        <v>168</v>
      </c>
      <c r="AU136" s="194" t="s">
        <v>85</v>
      </c>
      <c r="AV136" s="14" t="s">
        <v>85</v>
      </c>
      <c r="AW136" s="14" t="s">
        <v>31</v>
      </c>
      <c r="AX136" s="14" t="s">
        <v>83</v>
      </c>
      <c r="AY136" s="194" t="s">
        <v>141</v>
      </c>
    </row>
    <row r="137" s="2" customFormat="1" ht="24.15" customHeight="1">
      <c r="A137" s="38"/>
      <c r="B137" s="171"/>
      <c r="C137" s="172" t="s">
        <v>140</v>
      </c>
      <c r="D137" s="172" t="s">
        <v>144</v>
      </c>
      <c r="E137" s="173" t="s">
        <v>249</v>
      </c>
      <c r="F137" s="174" t="s">
        <v>250</v>
      </c>
      <c r="G137" s="175" t="s">
        <v>222</v>
      </c>
      <c r="H137" s="176">
        <v>1016</v>
      </c>
      <c r="I137" s="177"/>
      <c r="J137" s="178">
        <f>ROUND(I137*H137,2)</f>
        <v>0</v>
      </c>
      <c r="K137" s="174" t="s">
        <v>223</v>
      </c>
      <c r="L137" s="39"/>
      <c r="M137" s="179" t="s">
        <v>1</v>
      </c>
      <c r="N137" s="180" t="s">
        <v>40</v>
      </c>
      <c r="O137" s="77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3" t="s">
        <v>159</v>
      </c>
      <c r="AT137" s="183" t="s">
        <v>144</v>
      </c>
      <c r="AU137" s="183" t="s">
        <v>85</v>
      </c>
      <c r="AY137" s="19" t="s">
        <v>141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9" t="s">
        <v>83</v>
      </c>
      <c r="BK137" s="184">
        <f>ROUND(I137*H137,2)</f>
        <v>0</v>
      </c>
      <c r="BL137" s="19" t="s">
        <v>159</v>
      </c>
      <c r="BM137" s="183" t="s">
        <v>697</v>
      </c>
    </row>
    <row r="138" s="14" customFormat="1">
      <c r="A138" s="14"/>
      <c r="B138" s="193"/>
      <c r="C138" s="14"/>
      <c r="D138" s="186" t="s">
        <v>168</v>
      </c>
      <c r="E138" s="194" t="s">
        <v>1</v>
      </c>
      <c r="F138" s="195" t="s">
        <v>698</v>
      </c>
      <c r="G138" s="14"/>
      <c r="H138" s="196">
        <v>1016</v>
      </c>
      <c r="I138" s="197"/>
      <c r="J138" s="14"/>
      <c r="K138" s="14"/>
      <c r="L138" s="193"/>
      <c r="M138" s="198"/>
      <c r="N138" s="199"/>
      <c r="O138" s="199"/>
      <c r="P138" s="199"/>
      <c r="Q138" s="199"/>
      <c r="R138" s="199"/>
      <c r="S138" s="199"/>
      <c r="T138" s="20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4" t="s">
        <v>168</v>
      </c>
      <c r="AU138" s="194" t="s">
        <v>85</v>
      </c>
      <c r="AV138" s="14" t="s">
        <v>85</v>
      </c>
      <c r="AW138" s="14" t="s">
        <v>31</v>
      </c>
      <c r="AX138" s="14" t="s">
        <v>83</v>
      </c>
      <c r="AY138" s="194" t="s">
        <v>141</v>
      </c>
    </row>
    <row r="139" s="2" customFormat="1" ht="37.8" customHeight="1">
      <c r="A139" s="38"/>
      <c r="B139" s="171"/>
      <c r="C139" s="172" t="s">
        <v>171</v>
      </c>
      <c r="D139" s="172" t="s">
        <v>144</v>
      </c>
      <c r="E139" s="173" t="s">
        <v>253</v>
      </c>
      <c r="F139" s="174" t="s">
        <v>254</v>
      </c>
      <c r="G139" s="175" t="s">
        <v>239</v>
      </c>
      <c r="H139" s="176">
        <v>380.19999999999999</v>
      </c>
      <c r="I139" s="177"/>
      <c r="J139" s="178">
        <f>ROUND(I139*H139,2)</f>
        <v>0</v>
      </c>
      <c r="K139" s="174" t="s">
        <v>223</v>
      </c>
      <c r="L139" s="39"/>
      <c r="M139" s="179" t="s">
        <v>1</v>
      </c>
      <c r="N139" s="180" t="s">
        <v>40</v>
      </c>
      <c r="O139" s="77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159</v>
      </c>
      <c r="AT139" s="183" t="s">
        <v>144</v>
      </c>
      <c r="AU139" s="183" t="s">
        <v>85</v>
      </c>
      <c r="AY139" s="19" t="s">
        <v>141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9" t="s">
        <v>83</v>
      </c>
      <c r="BK139" s="184">
        <f>ROUND(I139*H139,2)</f>
        <v>0</v>
      </c>
      <c r="BL139" s="19" t="s">
        <v>159</v>
      </c>
      <c r="BM139" s="183" t="s">
        <v>699</v>
      </c>
    </row>
    <row r="140" s="14" customFormat="1">
      <c r="A140" s="14"/>
      <c r="B140" s="193"/>
      <c r="C140" s="14"/>
      <c r="D140" s="186" t="s">
        <v>168</v>
      </c>
      <c r="E140" s="194" t="s">
        <v>1</v>
      </c>
      <c r="F140" s="195" t="s">
        <v>700</v>
      </c>
      <c r="G140" s="14"/>
      <c r="H140" s="196">
        <v>380.19999999999999</v>
      </c>
      <c r="I140" s="197"/>
      <c r="J140" s="14"/>
      <c r="K140" s="14"/>
      <c r="L140" s="193"/>
      <c r="M140" s="198"/>
      <c r="N140" s="199"/>
      <c r="O140" s="199"/>
      <c r="P140" s="199"/>
      <c r="Q140" s="199"/>
      <c r="R140" s="199"/>
      <c r="S140" s="199"/>
      <c r="T140" s="20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4" t="s">
        <v>168</v>
      </c>
      <c r="AU140" s="194" t="s">
        <v>85</v>
      </c>
      <c r="AV140" s="14" t="s">
        <v>85</v>
      </c>
      <c r="AW140" s="14" t="s">
        <v>31</v>
      </c>
      <c r="AX140" s="14" t="s">
        <v>83</v>
      </c>
      <c r="AY140" s="194" t="s">
        <v>141</v>
      </c>
    </row>
    <row r="141" s="2" customFormat="1" ht="37.8" customHeight="1">
      <c r="A141" s="38"/>
      <c r="B141" s="171"/>
      <c r="C141" s="172" t="s">
        <v>179</v>
      </c>
      <c r="D141" s="172" t="s">
        <v>144</v>
      </c>
      <c r="E141" s="173" t="s">
        <v>258</v>
      </c>
      <c r="F141" s="174" t="s">
        <v>259</v>
      </c>
      <c r="G141" s="175" t="s">
        <v>239</v>
      </c>
      <c r="H141" s="176">
        <v>1520.8</v>
      </c>
      <c r="I141" s="177"/>
      <c r="J141" s="178">
        <f>ROUND(I141*H141,2)</f>
        <v>0</v>
      </c>
      <c r="K141" s="174" t="s">
        <v>223</v>
      </c>
      <c r="L141" s="39"/>
      <c r="M141" s="179" t="s">
        <v>1</v>
      </c>
      <c r="N141" s="180" t="s">
        <v>40</v>
      </c>
      <c r="O141" s="77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3" t="s">
        <v>159</v>
      </c>
      <c r="AT141" s="183" t="s">
        <v>144</v>
      </c>
      <c r="AU141" s="183" t="s">
        <v>85</v>
      </c>
      <c r="AY141" s="19" t="s">
        <v>141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9" t="s">
        <v>83</v>
      </c>
      <c r="BK141" s="184">
        <f>ROUND(I141*H141,2)</f>
        <v>0</v>
      </c>
      <c r="BL141" s="19" t="s">
        <v>159</v>
      </c>
      <c r="BM141" s="183" t="s">
        <v>701</v>
      </c>
    </row>
    <row r="142" s="14" customFormat="1">
      <c r="A142" s="14"/>
      <c r="B142" s="193"/>
      <c r="C142" s="14"/>
      <c r="D142" s="186" t="s">
        <v>168</v>
      </c>
      <c r="E142" s="194" t="s">
        <v>1</v>
      </c>
      <c r="F142" s="195" t="s">
        <v>702</v>
      </c>
      <c r="G142" s="14"/>
      <c r="H142" s="196">
        <v>1520.8</v>
      </c>
      <c r="I142" s="197"/>
      <c r="J142" s="14"/>
      <c r="K142" s="14"/>
      <c r="L142" s="193"/>
      <c r="M142" s="198"/>
      <c r="N142" s="199"/>
      <c r="O142" s="199"/>
      <c r="P142" s="199"/>
      <c r="Q142" s="199"/>
      <c r="R142" s="199"/>
      <c r="S142" s="199"/>
      <c r="T142" s="20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4" t="s">
        <v>168</v>
      </c>
      <c r="AU142" s="194" t="s">
        <v>85</v>
      </c>
      <c r="AV142" s="14" t="s">
        <v>85</v>
      </c>
      <c r="AW142" s="14" t="s">
        <v>31</v>
      </c>
      <c r="AX142" s="14" t="s">
        <v>83</v>
      </c>
      <c r="AY142" s="194" t="s">
        <v>141</v>
      </c>
    </row>
    <row r="143" s="2" customFormat="1" ht="24.15" customHeight="1">
      <c r="A143" s="38"/>
      <c r="B143" s="171"/>
      <c r="C143" s="172" t="s">
        <v>182</v>
      </c>
      <c r="D143" s="172" t="s">
        <v>144</v>
      </c>
      <c r="E143" s="173" t="s">
        <v>266</v>
      </c>
      <c r="F143" s="174" t="s">
        <v>267</v>
      </c>
      <c r="G143" s="175" t="s">
        <v>239</v>
      </c>
      <c r="H143" s="176">
        <v>380.19999999999999</v>
      </c>
      <c r="I143" s="177"/>
      <c r="J143" s="178">
        <f>ROUND(I143*H143,2)</f>
        <v>0</v>
      </c>
      <c r="K143" s="174" t="s">
        <v>223</v>
      </c>
      <c r="L143" s="39"/>
      <c r="M143" s="179" t="s">
        <v>1</v>
      </c>
      <c r="N143" s="180" t="s">
        <v>40</v>
      </c>
      <c r="O143" s="77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3" t="s">
        <v>159</v>
      </c>
      <c r="AT143" s="183" t="s">
        <v>144</v>
      </c>
      <c r="AU143" s="183" t="s">
        <v>85</v>
      </c>
      <c r="AY143" s="19" t="s">
        <v>141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9" t="s">
        <v>83</v>
      </c>
      <c r="BK143" s="184">
        <f>ROUND(I143*H143,2)</f>
        <v>0</v>
      </c>
      <c r="BL143" s="19" t="s">
        <v>159</v>
      </c>
      <c r="BM143" s="183" t="s">
        <v>703</v>
      </c>
    </row>
    <row r="144" s="2" customFormat="1" ht="33" customHeight="1">
      <c r="A144" s="38"/>
      <c r="B144" s="171"/>
      <c r="C144" s="172" t="s">
        <v>186</v>
      </c>
      <c r="D144" s="172" t="s">
        <v>144</v>
      </c>
      <c r="E144" s="173" t="s">
        <v>504</v>
      </c>
      <c r="F144" s="174" t="s">
        <v>505</v>
      </c>
      <c r="G144" s="175" t="s">
        <v>276</v>
      </c>
      <c r="H144" s="176">
        <v>722.38</v>
      </c>
      <c r="I144" s="177"/>
      <c r="J144" s="178">
        <f>ROUND(I144*H144,2)</f>
        <v>0</v>
      </c>
      <c r="K144" s="174" t="s">
        <v>223</v>
      </c>
      <c r="L144" s="39"/>
      <c r="M144" s="179" t="s">
        <v>1</v>
      </c>
      <c r="N144" s="180" t="s">
        <v>40</v>
      </c>
      <c r="O144" s="77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3" t="s">
        <v>159</v>
      </c>
      <c r="AT144" s="183" t="s">
        <v>144</v>
      </c>
      <c r="AU144" s="183" t="s">
        <v>85</v>
      </c>
      <c r="AY144" s="19" t="s">
        <v>141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83</v>
      </c>
      <c r="BK144" s="184">
        <f>ROUND(I144*H144,2)</f>
        <v>0</v>
      </c>
      <c r="BL144" s="19" t="s">
        <v>159</v>
      </c>
      <c r="BM144" s="183" t="s">
        <v>704</v>
      </c>
    </row>
    <row r="145" s="14" customFormat="1">
      <c r="A145" s="14"/>
      <c r="B145" s="193"/>
      <c r="C145" s="14"/>
      <c r="D145" s="186" t="s">
        <v>168</v>
      </c>
      <c r="E145" s="194" t="s">
        <v>1</v>
      </c>
      <c r="F145" s="195" t="s">
        <v>705</v>
      </c>
      <c r="G145" s="14"/>
      <c r="H145" s="196">
        <v>722.38</v>
      </c>
      <c r="I145" s="197"/>
      <c r="J145" s="14"/>
      <c r="K145" s="14"/>
      <c r="L145" s="193"/>
      <c r="M145" s="198"/>
      <c r="N145" s="199"/>
      <c r="O145" s="199"/>
      <c r="P145" s="199"/>
      <c r="Q145" s="199"/>
      <c r="R145" s="199"/>
      <c r="S145" s="199"/>
      <c r="T145" s="20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4" t="s">
        <v>168</v>
      </c>
      <c r="AU145" s="194" t="s">
        <v>85</v>
      </c>
      <c r="AV145" s="14" t="s">
        <v>85</v>
      </c>
      <c r="AW145" s="14" t="s">
        <v>31</v>
      </c>
      <c r="AX145" s="14" t="s">
        <v>83</v>
      </c>
      <c r="AY145" s="194" t="s">
        <v>141</v>
      </c>
    </row>
    <row r="146" s="2" customFormat="1" ht="16.5" customHeight="1">
      <c r="A146" s="38"/>
      <c r="B146" s="171"/>
      <c r="C146" s="172" t="s">
        <v>191</v>
      </c>
      <c r="D146" s="172" t="s">
        <v>144</v>
      </c>
      <c r="E146" s="173" t="s">
        <v>279</v>
      </c>
      <c r="F146" s="174" t="s">
        <v>280</v>
      </c>
      <c r="G146" s="175" t="s">
        <v>239</v>
      </c>
      <c r="H146" s="176">
        <v>380.19999999999999</v>
      </c>
      <c r="I146" s="177"/>
      <c r="J146" s="178">
        <f>ROUND(I146*H146,2)</f>
        <v>0</v>
      </c>
      <c r="K146" s="174" t="s">
        <v>223</v>
      </c>
      <c r="L146" s="39"/>
      <c r="M146" s="179" t="s">
        <v>1</v>
      </c>
      <c r="N146" s="180" t="s">
        <v>40</v>
      </c>
      <c r="O146" s="77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3" t="s">
        <v>159</v>
      </c>
      <c r="AT146" s="183" t="s">
        <v>144</v>
      </c>
      <c r="AU146" s="183" t="s">
        <v>85</v>
      </c>
      <c r="AY146" s="19" t="s">
        <v>141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9" t="s">
        <v>83</v>
      </c>
      <c r="BK146" s="184">
        <f>ROUND(I146*H146,2)</f>
        <v>0</v>
      </c>
      <c r="BL146" s="19" t="s">
        <v>159</v>
      </c>
      <c r="BM146" s="183" t="s">
        <v>706</v>
      </c>
    </row>
    <row r="147" s="14" customFormat="1">
      <c r="A147" s="14"/>
      <c r="B147" s="193"/>
      <c r="C147" s="14"/>
      <c r="D147" s="186" t="s">
        <v>168</v>
      </c>
      <c r="E147" s="194" t="s">
        <v>1</v>
      </c>
      <c r="F147" s="195" t="s">
        <v>707</v>
      </c>
      <c r="G147" s="14"/>
      <c r="H147" s="196">
        <v>380.19999999999999</v>
      </c>
      <c r="I147" s="197"/>
      <c r="J147" s="14"/>
      <c r="K147" s="14"/>
      <c r="L147" s="193"/>
      <c r="M147" s="198"/>
      <c r="N147" s="199"/>
      <c r="O147" s="199"/>
      <c r="P147" s="199"/>
      <c r="Q147" s="199"/>
      <c r="R147" s="199"/>
      <c r="S147" s="199"/>
      <c r="T147" s="20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4" t="s">
        <v>168</v>
      </c>
      <c r="AU147" s="194" t="s">
        <v>85</v>
      </c>
      <c r="AV147" s="14" t="s">
        <v>85</v>
      </c>
      <c r="AW147" s="14" t="s">
        <v>31</v>
      </c>
      <c r="AX147" s="14" t="s">
        <v>83</v>
      </c>
      <c r="AY147" s="194" t="s">
        <v>141</v>
      </c>
    </row>
    <row r="148" s="2" customFormat="1" ht="37.8" customHeight="1">
      <c r="A148" s="38"/>
      <c r="B148" s="171"/>
      <c r="C148" s="172" t="s">
        <v>197</v>
      </c>
      <c r="D148" s="172" t="s">
        <v>144</v>
      </c>
      <c r="E148" s="173" t="s">
        <v>283</v>
      </c>
      <c r="F148" s="174" t="s">
        <v>284</v>
      </c>
      <c r="G148" s="175" t="s">
        <v>222</v>
      </c>
      <c r="H148" s="176">
        <v>346.85000000000002</v>
      </c>
      <c r="I148" s="177"/>
      <c r="J148" s="178">
        <f>ROUND(I148*H148,2)</f>
        <v>0</v>
      </c>
      <c r="K148" s="174" t="s">
        <v>223</v>
      </c>
      <c r="L148" s="39"/>
      <c r="M148" s="179" t="s">
        <v>1</v>
      </c>
      <c r="N148" s="180" t="s">
        <v>40</v>
      </c>
      <c r="O148" s="77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159</v>
      </c>
      <c r="AT148" s="183" t="s">
        <v>144</v>
      </c>
      <c r="AU148" s="183" t="s">
        <v>85</v>
      </c>
      <c r="AY148" s="19" t="s">
        <v>141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83</v>
      </c>
      <c r="BK148" s="184">
        <f>ROUND(I148*H148,2)</f>
        <v>0</v>
      </c>
      <c r="BL148" s="19" t="s">
        <v>159</v>
      </c>
      <c r="BM148" s="183" t="s">
        <v>708</v>
      </c>
    </row>
    <row r="149" s="14" customFormat="1">
      <c r="A149" s="14"/>
      <c r="B149" s="193"/>
      <c r="C149" s="14"/>
      <c r="D149" s="186" t="s">
        <v>168</v>
      </c>
      <c r="E149" s="194" t="s">
        <v>1</v>
      </c>
      <c r="F149" s="195" t="s">
        <v>709</v>
      </c>
      <c r="G149" s="14"/>
      <c r="H149" s="196">
        <v>178.15000000000001</v>
      </c>
      <c r="I149" s="197"/>
      <c r="J149" s="14"/>
      <c r="K149" s="14"/>
      <c r="L149" s="193"/>
      <c r="M149" s="198"/>
      <c r="N149" s="199"/>
      <c r="O149" s="199"/>
      <c r="P149" s="199"/>
      <c r="Q149" s="199"/>
      <c r="R149" s="199"/>
      <c r="S149" s="199"/>
      <c r="T149" s="20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4" t="s">
        <v>168</v>
      </c>
      <c r="AU149" s="194" t="s">
        <v>85</v>
      </c>
      <c r="AV149" s="14" t="s">
        <v>85</v>
      </c>
      <c r="AW149" s="14" t="s">
        <v>31</v>
      </c>
      <c r="AX149" s="14" t="s">
        <v>75</v>
      </c>
      <c r="AY149" s="194" t="s">
        <v>141</v>
      </c>
    </row>
    <row r="150" s="14" customFormat="1">
      <c r="A150" s="14"/>
      <c r="B150" s="193"/>
      <c r="C150" s="14"/>
      <c r="D150" s="186" t="s">
        <v>168</v>
      </c>
      <c r="E150" s="194" t="s">
        <v>1</v>
      </c>
      <c r="F150" s="195" t="s">
        <v>710</v>
      </c>
      <c r="G150" s="14"/>
      <c r="H150" s="196">
        <v>168.69999999999999</v>
      </c>
      <c r="I150" s="197"/>
      <c r="J150" s="14"/>
      <c r="K150" s="14"/>
      <c r="L150" s="193"/>
      <c r="M150" s="198"/>
      <c r="N150" s="199"/>
      <c r="O150" s="199"/>
      <c r="P150" s="199"/>
      <c r="Q150" s="199"/>
      <c r="R150" s="199"/>
      <c r="S150" s="199"/>
      <c r="T150" s="20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4" t="s">
        <v>168</v>
      </c>
      <c r="AU150" s="194" t="s">
        <v>85</v>
      </c>
      <c r="AV150" s="14" t="s">
        <v>85</v>
      </c>
      <c r="AW150" s="14" t="s">
        <v>31</v>
      </c>
      <c r="AX150" s="14" t="s">
        <v>75</v>
      </c>
      <c r="AY150" s="194" t="s">
        <v>141</v>
      </c>
    </row>
    <row r="151" s="15" customFormat="1">
      <c r="A151" s="15"/>
      <c r="B151" s="206"/>
      <c r="C151" s="15"/>
      <c r="D151" s="186" t="s">
        <v>168</v>
      </c>
      <c r="E151" s="207" t="s">
        <v>1</v>
      </c>
      <c r="F151" s="208" t="s">
        <v>236</v>
      </c>
      <c r="G151" s="15"/>
      <c r="H151" s="209">
        <v>346.85000000000002</v>
      </c>
      <c r="I151" s="210"/>
      <c r="J151" s="15"/>
      <c r="K151" s="15"/>
      <c r="L151" s="206"/>
      <c r="M151" s="211"/>
      <c r="N151" s="212"/>
      <c r="O151" s="212"/>
      <c r="P151" s="212"/>
      <c r="Q151" s="212"/>
      <c r="R151" s="212"/>
      <c r="S151" s="212"/>
      <c r="T151" s="21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07" t="s">
        <v>168</v>
      </c>
      <c r="AU151" s="207" t="s">
        <v>85</v>
      </c>
      <c r="AV151" s="15" t="s">
        <v>159</v>
      </c>
      <c r="AW151" s="15" t="s">
        <v>31</v>
      </c>
      <c r="AX151" s="15" t="s">
        <v>83</v>
      </c>
      <c r="AY151" s="207" t="s">
        <v>141</v>
      </c>
    </row>
    <row r="152" s="2" customFormat="1" ht="16.5" customHeight="1">
      <c r="A152" s="38"/>
      <c r="B152" s="171"/>
      <c r="C152" s="214" t="s">
        <v>201</v>
      </c>
      <c r="D152" s="214" t="s">
        <v>287</v>
      </c>
      <c r="E152" s="215" t="s">
        <v>288</v>
      </c>
      <c r="F152" s="216" t="s">
        <v>289</v>
      </c>
      <c r="G152" s="217" t="s">
        <v>276</v>
      </c>
      <c r="H152" s="218">
        <v>65.902000000000001</v>
      </c>
      <c r="I152" s="219"/>
      <c r="J152" s="220">
        <f>ROUND(I152*H152,2)</f>
        <v>0</v>
      </c>
      <c r="K152" s="216" t="s">
        <v>223</v>
      </c>
      <c r="L152" s="221"/>
      <c r="M152" s="222" t="s">
        <v>1</v>
      </c>
      <c r="N152" s="223" t="s">
        <v>40</v>
      </c>
      <c r="O152" s="77"/>
      <c r="P152" s="181">
        <f>O152*H152</f>
        <v>0</v>
      </c>
      <c r="Q152" s="181">
        <v>1</v>
      </c>
      <c r="R152" s="181">
        <f>Q152*H152</f>
        <v>65.902000000000001</v>
      </c>
      <c r="S152" s="181">
        <v>0</v>
      </c>
      <c r="T152" s="18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3" t="s">
        <v>182</v>
      </c>
      <c r="AT152" s="183" t="s">
        <v>287</v>
      </c>
      <c r="AU152" s="183" t="s">
        <v>85</v>
      </c>
      <c r="AY152" s="19" t="s">
        <v>141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9" t="s">
        <v>83</v>
      </c>
      <c r="BK152" s="184">
        <f>ROUND(I152*H152,2)</f>
        <v>0</v>
      </c>
      <c r="BL152" s="19" t="s">
        <v>159</v>
      </c>
      <c r="BM152" s="183" t="s">
        <v>711</v>
      </c>
    </row>
    <row r="153" s="14" customFormat="1">
      <c r="A153" s="14"/>
      <c r="B153" s="193"/>
      <c r="C153" s="14"/>
      <c r="D153" s="186" t="s">
        <v>168</v>
      </c>
      <c r="E153" s="194" t="s">
        <v>1</v>
      </c>
      <c r="F153" s="195" t="s">
        <v>712</v>
      </c>
      <c r="G153" s="14"/>
      <c r="H153" s="196">
        <v>65.902000000000001</v>
      </c>
      <c r="I153" s="197"/>
      <c r="J153" s="14"/>
      <c r="K153" s="14"/>
      <c r="L153" s="193"/>
      <c r="M153" s="198"/>
      <c r="N153" s="199"/>
      <c r="O153" s="199"/>
      <c r="P153" s="199"/>
      <c r="Q153" s="199"/>
      <c r="R153" s="199"/>
      <c r="S153" s="199"/>
      <c r="T153" s="20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4" t="s">
        <v>168</v>
      </c>
      <c r="AU153" s="194" t="s">
        <v>85</v>
      </c>
      <c r="AV153" s="14" t="s">
        <v>85</v>
      </c>
      <c r="AW153" s="14" t="s">
        <v>31</v>
      </c>
      <c r="AX153" s="14" t="s">
        <v>83</v>
      </c>
      <c r="AY153" s="194" t="s">
        <v>141</v>
      </c>
    </row>
    <row r="154" s="2" customFormat="1" ht="33" customHeight="1">
      <c r="A154" s="38"/>
      <c r="B154" s="171"/>
      <c r="C154" s="172" t="s">
        <v>205</v>
      </c>
      <c r="D154" s="172" t="s">
        <v>144</v>
      </c>
      <c r="E154" s="173" t="s">
        <v>293</v>
      </c>
      <c r="F154" s="174" t="s">
        <v>294</v>
      </c>
      <c r="G154" s="175" t="s">
        <v>222</v>
      </c>
      <c r="H154" s="176">
        <v>346.85000000000002</v>
      </c>
      <c r="I154" s="177"/>
      <c r="J154" s="178">
        <f>ROUND(I154*H154,2)</f>
        <v>0</v>
      </c>
      <c r="K154" s="174" t="s">
        <v>223</v>
      </c>
      <c r="L154" s="39"/>
      <c r="M154" s="179" t="s">
        <v>1</v>
      </c>
      <c r="N154" s="180" t="s">
        <v>40</v>
      </c>
      <c r="O154" s="77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3" t="s">
        <v>159</v>
      </c>
      <c r="AT154" s="183" t="s">
        <v>144</v>
      </c>
      <c r="AU154" s="183" t="s">
        <v>85</v>
      </c>
      <c r="AY154" s="19" t="s">
        <v>141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9" t="s">
        <v>83</v>
      </c>
      <c r="BK154" s="184">
        <f>ROUND(I154*H154,2)</f>
        <v>0</v>
      </c>
      <c r="BL154" s="19" t="s">
        <v>159</v>
      </c>
      <c r="BM154" s="183" t="s">
        <v>713</v>
      </c>
    </row>
    <row r="155" s="14" customFormat="1">
      <c r="A155" s="14"/>
      <c r="B155" s="193"/>
      <c r="C155" s="14"/>
      <c r="D155" s="186" t="s">
        <v>168</v>
      </c>
      <c r="E155" s="194" t="s">
        <v>1</v>
      </c>
      <c r="F155" s="195" t="s">
        <v>714</v>
      </c>
      <c r="G155" s="14"/>
      <c r="H155" s="196">
        <v>346.85000000000002</v>
      </c>
      <c r="I155" s="197"/>
      <c r="J155" s="14"/>
      <c r="K155" s="14"/>
      <c r="L155" s="193"/>
      <c r="M155" s="198"/>
      <c r="N155" s="199"/>
      <c r="O155" s="199"/>
      <c r="P155" s="199"/>
      <c r="Q155" s="199"/>
      <c r="R155" s="199"/>
      <c r="S155" s="199"/>
      <c r="T155" s="20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4" t="s">
        <v>168</v>
      </c>
      <c r="AU155" s="194" t="s">
        <v>85</v>
      </c>
      <c r="AV155" s="14" t="s">
        <v>85</v>
      </c>
      <c r="AW155" s="14" t="s">
        <v>31</v>
      </c>
      <c r="AX155" s="14" t="s">
        <v>83</v>
      </c>
      <c r="AY155" s="194" t="s">
        <v>141</v>
      </c>
    </row>
    <row r="156" s="2" customFormat="1" ht="24.15" customHeight="1">
      <c r="A156" s="38"/>
      <c r="B156" s="171"/>
      <c r="C156" s="172" t="s">
        <v>282</v>
      </c>
      <c r="D156" s="172" t="s">
        <v>144</v>
      </c>
      <c r="E156" s="173" t="s">
        <v>298</v>
      </c>
      <c r="F156" s="174" t="s">
        <v>299</v>
      </c>
      <c r="G156" s="175" t="s">
        <v>222</v>
      </c>
      <c r="H156" s="176">
        <v>346.85000000000002</v>
      </c>
      <c r="I156" s="177"/>
      <c r="J156" s="178">
        <f>ROUND(I156*H156,2)</f>
        <v>0</v>
      </c>
      <c r="K156" s="174" t="s">
        <v>223</v>
      </c>
      <c r="L156" s="39"/>
      <c r="M156" s="179" t="s">
        <v>1</v>
      </c>
      <c r="N156" s="180" t="s">
        <v>40</v>
      </c>
      <c r="O156" s="77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3" t="s">
        <v>159</v>
      </c>
      <c r="AT156" s="183" t="s">
        <v>144</v>
      </c>
      <c r="AU156" s="183" t="s">
        <v>85</v>
      </c>
      <c r="AY156" s="19" t="s">
        <v>141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9" t="s">
        <v>83</v>
      </c>
      <c r="BK156" s="184">
        <f>ROUND(I156*H156,2)</f>
        <v>0</v>
      </c>
      <c r="BL156" s="19" t="s">
        <v>159</v>
      </c>
      <c r="BM156" s="183" t="s">
        <v>715</v>
      </c>
    </row>
    <row r="157" s="2" customFormat="1" ht="16.5" customHeight="1">
      <c r="A157" s="38"/>
      <c r="B157" s="171"/>
      <c r="C157" s="214" t="s">
        <v>8</v>
      </c>
      <c r="D157" s="214" t="s">
        <v>287</v>
      </c>
      <c r="E157" s="215" t="s">
        <v>302</v>
      </c>
      <c r="F157" s="216" t="s">
        <v>303</v>
      </c>
      <c r="G157" s="217" t="s">
        <v>304</v>
      </c>
      <c r="H157" s="218">
        <v>10.901</v>
      </c>
      <c r="I157" s="219"/>
      <c r="J157" s="220">
        <f>ROUND(I157*H157,2)</f>
        <v>0</v>
      </c>
      <c r="K157" s="216" t="s">
        <v>223</v>
      </c>
      <c r="L157" s="221"/>
      <c r="M157" s="222" t="s">
        <v>1</v>
      </c>
      <c r="N157" s="223" t="s">
        <v>40</v>
      </c>
      <c r="O157" s="77"/>
      <c r="P157" s="181">
        <f>O157*H157</f>
        <v>0</v>
      </c>
      <c r="Q157" s="181">
        <v>0.001</v>
      </c>
      <c r="R157" s="181">
        <f>Q157*H157</f>
        <v>0.010900999999999999</v>
      </c>
      <c r="S157" s="181">
        <v>0</v>
      </c>
      <c r="T157" s="18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3" t="s">
        <v>182</v>
      </c>
      <c r="AT157" s="183" t="s">
        <v>287</v>
      </c>
      <c r="AU157" s="183" t="s">
        <v>85</v>
      </c>
      <c r="AY157" s="19" t="s">
        <v>141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9" t="s">
        <v>83</v>
      </c>
      <c r="BK157" s="184">
        <f>ROUND(I157*H157,2)</f>
        <v>0</v>
      </c>
      <c r="BL157" s="19" t="s">
        <v>159</v>
      </c>
      <c r="BM157" s="183" t="s">
        <v>716</v>
      </c>
    </row>
    <row r="158" s="14" customFormat="1">
      <c r="A158" s="14"/>
      <c r="B158" s="193"/>
      <c r="C158" s="14"/>
      <c r="D158" s="186" t="s">
        <v>168</v>
      </c>
      <c r="E158" s="194" t="s">
        <v>1</v>
      </c>
      <c r="F158" s="195" t="s">
        <v>717</v>
      </c>
      <c r="G158" s="14"/>
      <c r="H158" s="196">
        <v>10.901</v>
      </c>
      <c r="I158" s="197"/>
      <c r="J158" s="14"/>
      <c r="K158" s="14"/>
      <c r="L158" s="193"/>
      <c r="M158" s="198"/>
      <c r="N158" s="199"/>
      <c r="O158" s="199"/>
      <c r="P158" s="199"/>
      <c r="Q158" s="199"/>
      <c r="R158" s="199"/>
      <c r="S158" s="199"/>
      <c r="T158" s="20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4" t="s">
        <v>168</v>
      </c>
      <c r="AU158" s="194" t="s">
        <v>85</v>
      </c>
      <c r="AV158" s="14" t="s">
        <v>85</v>
      </c>
      <c r="AW158" s="14" t="s">
        <v>31</v>
      </c>
      <c r="AX158" s="14" t="s">
        <v>83</v>
      </c>
      <c r="AY158" s="194" t="s">
        <v>141</v>
      </c>
    </row>
    <row r="159" s="2" customFormat="1" ht="24.15" customHeight="1">
      <c r="A159" s="38"/>
      <c r="B159" s="171"/>
      <c r="C159" s="172" t="s">
        <v>292</v>
      </c>
      <c r="D159" s="172" t="s">
        <v>144</v>
      </c>
      <c r="E159" s="173" t="s">
        <v>308</v>
      </c>
      <c r="F159" s="174" t="s">
        <v>309</v>
      </c>
      <c r="G159" s="175" t="s">
        <v>222</v>
      </c>
      <c r="H159" s="176">
        <v>827.19000000000005</v>
      </c>
      <c r="I159" s="177"/>
      <c r="J159" s="178">
        <f>ROUND(I159*H159,2)</f>
        <v>0</v>
      </c>
      <c r="K159" s="174" t="s">
        <v>223</v>
      </c>
      <c r="L159" s="39"/>
      <c r="M159" s="179" t="s">
        <v>1</v>
      </c>
      <c r="N159" s="180" t="s">
        <v>40</v>
      </c>
      <c r="O159" s="77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3" t="s">
        <v>159</v>
      </c>
      <c r="AT159" s="183" t="s">
        <v>144</v>
      </c>
      <c r="AU159" s="183" t="s">
        <v>85</v>
      </c>
      <c r="AY159" s="19" t="s">
        <v>141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9" t="s">
        <v>83</v>
      </c>
      <c r="BK159" s="184">
        <f>ROUND(I159*H159,2)</f>
        <v>0</v>
      </c>
      <c r="BL159" s="19" t="s">
        <v>159</v>
      </c>
      <c r="BM159" s="183" t="s">
        <v>718</v>
      </c>
    </row>
    <row r="160" s="14" customFormat="1">
      <c r="A160" s="14"/>
      <c r="B160" s="193"/>
      <c r="C160" s="14"/>
      <c r="D160" s="186" t="s">
        <v>168</v>
      </c>
      <c r="E160" s="194" t="s">
        <v>1</v>
      </c>
      <c r="F160" s="195" t="s">
        <v>719</v>
      </c>
      <c r="G160" s="14"/>
      <c r="H160" s="196">
        <v>338.38999999999999</v>
      </c>
      <c r="I160" s="197"/>
      <c r="J160" s="14"/>
      <c r="K160" s="14"/>
      <c r="L160" s="193"/>
      <c r="M160" s="198"/>
      <c r="N160" s="199"/>
      <c r="O160" s="199"/>
      <c r="P160" s="199"/>
      <c r="Q160" s="199"/>
      <c r="R160" s="199"/>
      <c r="S160" s="199"/>
      <c r="T160" s="20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4" t="s">
        <v>168</v>
      </c>
      <c r="AU160" s="194" t="s">
        <v>85</v>
      </c>
      <c r="AV160" s="14" t="s">
        <v>85</v>
      </c>
      <c r="AW160" s="14" t="s">
        <v>31</v>
      </c>
      <c r="AX160" s="14" t="s">
        <v>75</v>
      </c>
      <c r="AY160" s="194" t="s">
        <v>141</v>
      </c>
    </row>
    <row r="161" s="14" customFormat="1">
      <c r="A161" s="14"/>
      <c r="B161" s="193"/>
      <c r="C161" s="14"/>
      <c r="D161" s="186" t="s">
        <v>168</v>
      </c>
      <c r="E161" s="194" t="s">
        <v>1</v>
      </c>
      <c r="F161" s="195" t="s">
        <v>720</v>
      </c>
      <c r="G161" s="14"/>
      <c r="H161" s="196">
        <v>488.80000000000001</v>
      </c>
      <c r="I161" s="197"/>
      <c r="J161" s="14"/>
      <c r="K161" s="14"/>
      <c r="L161" s="193"/>
      <c r="M161" s="198"/>
      <c r="N161" s="199"/>
      <c r="O161" s="199"/>
      <c r="P161" s="199"/>
      <c r="Q161" s="199"/>
      <c r="R161" s="199"/>
      <c r="S161" s="199"/>
      <c r="T161" s="20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4" t="s">
        <v>168</v>
      </c>
      <c r="AU161" s="194" t="s">
        <v>85</v>
      </c>
      <c r="AV161" s="14" t="s">
        <v>85</v>
      </c>
      <c r="AW161" s="14" t="s">
        <v>31</v>
      </c>
      <c r="AX161" s="14" t="s">
        <v>75</v>
      </c>
      <c r="AY161" s="194" t="s">
        <v>141</v>
      </c>
    </row>
    <row r="162" s="15" customFormat="1">
      <c r="A162" s="15"/>
      <c r="B162" s="206"/>
      <c r="C162" s="15"/>
      <c r="D162" s="186" t="s">
        <v>168</v>
      </c>
      <c r="E162" s="207" t="s">
        <v>1</v>
      </c>
      <c r="F162" s="208" t="s">
        <v>236</v>
      </c>
      <c r="G162" s="15"/>
      <c r="H162" s="209">
        <v>827.19000000000005</v>
      </c>
      <c r="I162" s="210"/>
      <c r="J162" s="15"/>
      <c r="K162" s="15"/>
      <c r="L162" s="206"/>
      <c r="M162" s="211"/>
      <c r="N162" s="212"/>
      <c r="O162" s="212"/>
      <c r="P162" s="212"/>
      <c r="Q162" s="212"/>
      <c r="R162" s="212"/>
      <c r="S162" s="212"/>
      <c r="T162" s="21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07" t="s">
        <v>168</v>
      </c>
      <c r="AU162" s="207" t="s">
        <v>85</v>
      </c>
      <c r="AV162" s="15" t="s">
        <v>159</v>
      </c>
      <c r="AW162" s="15" t="s">
        <v>31</v>
      </c>
      <c r="AX162" s="15" t="s">
        <v>83</v>
      </c>
      <c r="AY162" s="207" t="s">
        <v>141</v>
      </c>
    </row>
    <row r="163" s="2" customFormat="1" ht="16.5" customHeight="1">
      <c r="A163" s="38"/>
      <c r="B163" s="171"/>
      <c r="C163" s="214" t="s">
        <v>297</v>
      </c>
      <c r="D163" s="214" t="s">
        <v>287</v>
      </c>
      <c r="E163" s="215" t="s">
        <v>324</v>
      </c>
      <c r="F163" s="216" t="s">
        <v>325</v>
      </c>
      <c r="G163" s="217" t="s">
        <v>276</v>
      </c>
      <c r="H163" s="218">
        <v>496.31400000000002</v>
      </c>
      <c r="I163" s="219"/>
      <c r="J163" s="220">
        <f>ROUND(I163*H163,2)</f>
        <v>0</v>
      </c>
      <c r="K163" s="216" t="s">
        <v>223</v>
      </c>
      <c r="L163" s="221"/>
      <c r="M163" s="222" t="s">
        <v>1</v>
      </c>
      <c r="N163" s="223" t="s">
        <v>40</v>
      </c>
      <c r="O163" s="77"/>
      <c r="P163" s="181">
        <f>O163*H163</f>
        <v>0</v>
      </c>
      <c r="Q163" s="181">
        <v>1</v>
      </c>
      <c r="R163" s="181">
        <f>Q163*H163</f>
        <v>496.31400000000002</v>
      </c>
      <c r="S163" s="181">
        <v>0</v>
      </c>
      <c r="T163" s="18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3" t="s">
        <v>182</v>
      </c>
      <c r="AT163" s="183" t="s">
        <v>287</v>
      </c>
      <c r="AU163" s="183" t="s">
        <v>85</v>
      </c>
      <c r="AY163" s="19" t="s">
        <v>141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9" t="s">
        <v>83</v>
      </c>
      <c r="BK163" s="184">
        <f>ROUND(I163*H163,2)</f>
        <v>0</v>
      </c>
      <c r="BL163" s="19" t="s">
        <v>159</v>
      </c>
      <c r="BM163" s="183" t="s">
        <v>721</v>
      </c>
    </row>
    <row r="164" s="14" customFormat="1">
      <c r="A164" s="14"/>
      <c r="B164" s="193"/>
      <c r="C164" s="14"/>
      <c r="D164" s="186" t="s">
        <v>168</v>
      </c>
      <c r="E164" s="194" t="s">
        <v>1</v>
      </c>
      <c r="F164" s="195" t="s">
        <v>722</v>
      </c>
      <c r="G164" s="14"/>
      <c r="H164" s="196">
        <v>496.31400000000002</v>
      </c>
      <c r="I164" s="197"/>
      <c r="J164" s="14"/>
      <c r="K164" s="14"/>
      <c r="L164" s="193"/>
      <c r="M164" s="198"/>
      <c r="N164" s="199"/>
      <c r="O164" s="199"/>
      <c r="P164" s="199"/>
      <c r="Q164" s="199"/>
      <c r="R164" s="199"/>
      <c r="S164" s="199"/>
      <c r="T164" s="20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4" t="s">
        <v>168</v>
      </c>
      <c r="AU164" s="194" t="s">
        <v>85</v>
      </c>
      <c r="AV164" s="14" t="s">
        <v>85</v>
      </c>
      <c r="AW164" s="14" t="s">
        <v>31</v>
      </c>
      <c r="AX164" s="14" t="s">
        <v>83</v>
      </c>
      <c r="AY164" s="194" t="s">
        <v>141</v>
      </c>
    </row>
    <row r="165" s="2" customFormat="1" ht="16.5" customHeight="1">
      <c r="A165" s="38"/>
      <c r="B165" s="171"/>
      <c r="C165" s="214" t="s">
        <v>301</v>
      </c>
      <c r="D165" s="214" t="s">
        <v>287</v>
      </c>
      <c r="E165" s="215" t="s">
        <v>385</v>
      </c>
      <c r="F165" s="216" t="s">
        <v>723</v>
      </c>
      <c r="G165" s="217" t="s">
        <v>320</v>
      </c>
      <c r="H165" s="218">
        <v>2</v>
      </c>
      <c r="I165" s="219"/>
      <c r="J165" s="220">
        <f>ROUND(I165*H165,2)</f>
        <v>0</v>
      </c>
      <c r="K165" s="216" t="s">
        <v>1</v>
      </c>
      <c r="L165" s="221"/>
      <c r="M165" s="222" t="s">
        <v>1</v>
      </c>
      <c r="N165" s="223" t="s">
        <v>40</v>
      </c>
      <c r="O165" s="77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3" t="s">
        <v>182</v>
      </c>
      <c r="AT165" s="183" t="s">
        <v>287</v>
      </c>
      <c r="AU165" s="183" t="s">
        <v>85</v>
      </c>
      <c r="AY165" s="19" t="s">
        <v>141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9" t="s">
        <v>83</v>
      </c>
      <c r="BK165" s="184">
        <f>ROUND(I165*H165,2)</f>
        <v>0</v>
      </c>
      <c r="BL165" s="19" t="s">
        <v>159</v>
      </c>
      <c r="BM165" s="183" t="s">
        <v>724</v>
      </c>
    </row>
    <row r="166" s="12" customFormat="1" ht="22.8" customHeight="1">
      <c r="A166" s="12"/>
      <c r="B166" s="158"/>
      <c r="C166" s="12"/>
      <c r="D166" s="159" t="s">
        <v>74</v>
      </c>
      <c r="E166" s="169" t="s">
        <v>140</v>
      </c>
      <c r="F166" s="169" t="s">
        <v>343</v>
      </c>
      <c r="G166" s="12"/>
      <c r="H166" s="12"/>
      <c r="I166" s="161"/>
      <c r="J166" s="170">
        <f>BK166</f>
        <v>0</v>
      </c>
      <c r="K166" s="12"/>
      <c r="L166" s="158"/>
      <c r="M166" s="163"/>
      <c r="N166" s="164"/>
      <c r="O166" s="164"/>
      <c r="P166" s="165">
        <f>SUM(P167:P185)</f>
        <v>0</v>
      </c>
      <c r="Q166" s="164"/>
      <c r="R166" s="165">
        <f>SUM(R167:R185)</f>
        <v>175.04270800000001</v>
      </c>
      <c r="S166" s="164"/>
      <c r="T166" s="166">
        <f>SUM(T167:T185)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59" t="s">
        <v>83</v>
      </c>
      <c r="AT166" s="167" t="s">
        <v>74</v>
      </c>
      <c r="AU166" s="167" t="s">
        <v>83</v>
      </c>
      <c r="AY166" s="159" t="s">
        <v>141</v>
      </c>
      <c r="BK166" s="168">
        <f>SUM(BK167:BK185)</f>
        <v>0</v>
      </c>
    </row>
    <row r="167" s="2" customFormat="1" ht="24.15" customHeight="1">
      <c r="A167" s="38"/>
      <c r="B167" s="171"/>
      <c r="C167" s="172" t="s">
        <v>307</v>
      </c>
      <c r="D167" s="172" t="s">
        <v>144</v>
      </c>
      <c r="E167" s="173" t="s">
        <v>345</v>
      </c>
      <c r="F167" s="174" t="s">
        <v>346</v>
      </c>
      <c r="G167" s="175" t="s">
        <v>222</v>
      </c>
      <c r="H167" s="176">
        <v>827.20000000000005</v>
      </c>
      <c r="I167" s="177"/>
      <c r="J167" s="178">
        <f>ROUND(I167*H167,2)</f>
        <v>0</v>
      </c>
      <c r="K167" s="174" t="s">
        <v>223</v>
      </c>
      <c r="L167" s="39"/>
      <c r="M167" s="179" t="s">
        <v>1</v>
      </c>
      <c r="N167" s="180" t="s">
        <v>40</v>
      </c>
      <c r="O167" s="77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3" t="s">
        <v>159</v>
      </c>
      <c r="AT167" s="183" t="s">
        <v>144</v>
      </c>
      <c r="AU167" s="183" t="s">
        <v>85</v>
      </c>
      <c r="AY167" s="19" t="s">
        <v>141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9" t="s">
        <v>83</v>
      </c>
      <c r="BK167" s="184">
        <f>ROUND(I167*H167,2)</f>
        <v>0</v>
      </c>
      <c r="BL167" s="19" t="s">
        <v>159</v>
      </c>
      <c r="BM167" s="183" t="s">
        <v>725</v>
      </c>
    </row>
    <row r="168" s="14" customFormat="1">
      <c r="A168" s="14"/>
      <c r="B168" s="193"/>
      <c r="C168" s="14"/>
      <c r="D168" s="186" t="s">
        <v>168</v>
      </c>
      <c r="E168" s="194" t="s">
        <v>1</v>
      </c>
      <c r="F168" s="195" t="s">
        <v>726</v>
      </c>
      <c r="G168" s="14"/>
      <c r="H168" s="196">
        <v>338.39999999999998</v>
      </c>
      <c r="I168" s="197"/>
      <c r="J168" s="14"/>
      <c r="K168" s="14"/>
      <c r="L168" s="193"/>
      <c r="M168" s="198"/>
      <c r="N168" s="199"/>
      <c r="O168" s="199"/>
      <c r="P168" s="199"/>
      <c r="Q168" s="199"/>
      <c r="R168" s="199"/>
      <c r="S168" s="199"/>
      <c r="T168" s="20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4" t="s">
        <v>168</v>
      </c>
      <c r="AU168" s="194" t="s">
        <v>85</v>
      </c>
      <c r="AV168" s="14" t="s">
        <v>85</v>
      </c>
      <c r="AW168" s="14" t="s">
        <v>31</v>
      </c>
      <c r="AX168" s="14" t="s">
        <v>75</v>
      </c>
      <c r="AY168" s="194" t="s">
        <v>141</v>
      </c>
    </row>
    <row r="169" s="14" customFormat="1">
      <c r="A169" s="14"/>
      <c r="B169" s="193"/>
      <c r="C169" s="14"/>
      <c r="D169" s="186" t="s">
        <v>168</v>
      </c>
      <c r="E169" s="194" t="s">
        <v>1</v>
      </c>
      <c r="F169" s="195" t="s">
        <v>727</v>
      </c>
      <c r="G169" s="14"/>
      <c r="H169" s="196">
        <v>488.80000000000001</v>
      </c>
      <c r="I169" s="197"/>
      <c r="J169" s="14"/>
      <c r="K169" s="14"/>
      <c r="L169" s="193"/>
      <c r="M169" s="198"/>
      <c r="N169" s="199"/>
      <c r="O169" s="199"/>
      <c r="P169" s="199"/>
      <c r="Q169" s="199"/>
      <c r="R169" s="199"/>
      <c r="S169" s="199"/>
      <c r="T169" s="20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4" t="s">
        <v>168</v>
      </c>
      <c r="AU169" s="194" t="s">
        <v>85</v>
      </c>
      <c r="AV169" s="14" t="s">
        <v>85</v>
      </c>
      <c r="AW169" s="14" t="s">
        <v>31</v>
      </c>
      <c r="AX169" s="14" t="s">
        <v>75</v>
      </c>
      <c r="AY169" s="194" t="s">
        <v>141</v>
      </c>
    </row>
    <row r="170" s="15" customFormat="1">
      <c r="A170" s="15"/>
      <c r="B170" s="206"/>
      <c r="C170" s="15"/>
      <c r="D170" s="186" t="s">
        <v>168</v>
      </c>
      <c r="E170" s="207" t="s">
        <v>1</v>
      </c>
      <c r="F170" s="208" t="s">
        <v>236</v>
      </c>
      <c r="G170" s="15"/>
      <c r="H170" s="209">
        <v>827.20000000000005</v>
      </c>
      <c r="I170" s="210"/>
      <c r="J170" s="15"/>
      <c r="K170" s="15"/>
      <c r="L170" s="206"/>
      <c r="M170" s="211"/>
      <c r="N170" s="212"/>
      <c r="O170" s="212"/>
      <c r="P170" s="212"/>
      <c r="Q170" s="212"/>
      <c r="R170" s="212"/>
      <c r="S170" s="212"/>
      <c r="T170" s="21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07" t="s">
        <v>168</v>
      </c>
      <c r="AU170" s="207" t="s">
        <v>85</v>
      </c>
      <c r="AV170" s="15" t="s">
        <v>159</v>
      </c>
      <c r="AW170" s="15" t="s">
        <v>31</v>
      </c>
      <c r="AX170" s="15" t="s">
        <v>83</v>
      </c>
      <c r="AY170" s="207" t="s">
        <v>141</v>
      </c>
    </row>
    <row r="171" s="2" customFormat="1" ht="24.15" customHeight="1">
      <c r="A171" s="38"/>
      <c r="B171" s="171"/>
      <c r="C171" s="172" t="s">
        <v>313</v>
      </c>
      <c r="D171" s="172" t="s">
        <v>144</v>
      </c>
      <c r="E171" s="173" t="s">
        <v>351</v>
      </c>
      <c r="F171" s="174" t="s">
        <v>352</v>
      </c>
      <c r="G171" s="175" t="s">
        <v>222</v>
      </c>
      <c r="H171" s="176">
        <v>314</v>
      </c>
      <c r="I171" s="177"/>
      <c r="J171" s="178">
        <f>ROUND(I171*H171,2)</f>
        <v>0</v>
      </c>
      <c r="K171" s="174" t="s">
        <v>223</v>
      </c>
      <c r="L171" s="39"/>
      <c r="M171" s="179" t="s">
        <v>1</v>
      </c>
      <c r="N171" s="180" t="s">
        <v>40</v>
      </c>
      <c r="O171" s="77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3" t="s">
        <v>159</v>
      </c>
      <c r="AT171" s="183" t="s">
        <v>144</v>
      </c>
      <c r="AU171" s="183" t="s">
        <v>85</v>
      </c>
      <c r="AY171" s="19" t="s">
        <v>141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9" t="s">
        <v>83</v>
      </c>
      <c r="BK171" s="184">
        <f>ROUND(I171*H171,2)</f>
        <v>0</v>
      </c>
      <c r="BL171" s="19" t="s">
        <v>159</v>
      </c>
      <c r="BM171" s="183" t="s">
        <v>728</v>
      </c>
    </row>
    <row r="172" s="14" customFormat="1">
      <c r="A172" s="14"/>
      <c r="B172" s="193"/>
      <c r="C172" s="14"/>
      <c r="D172" s="186" t="s">
        <v>168</v>
      </c>
      <c r="E172" s="194" t="s">
        <v>1</v>
      </c>
      <c r="F172" s="195" t="s">
        <v>729</v>
      </c>
      <c r="G172" s="14"/>
      <c r="H172" s="196">
        <v>314</v>
      </c>
      <c r="I172" s="197"/>
      <c r="J172" s="14"/>
      <c r="K172" s="14"/>
      <c r="L172" s="193"/>
      <c r="M172" s="198"/>
      <c r="N172" s="199"/>
      <c r="O172" s="199"/>
      <c r="P172" s="199"/>
      <c r="Q172" s="199"/>
      <c r="R172" s="199"/>
      <c r="S172" s="199"/>
      <c r="T172" s="20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4" t="s">
        <v>168</v>
      </c>
      <c r="AU172" s="194" t="s">
        <v>85</v>
      </c>
      <c r="AV172" s="14" t="s">
        <v>85</v>
      </c>
      <c r="AW172" s="14" t="s">
        <v>31</v>
      </c>
      <c r="AX172" s="14" t="s">
        <v>83</v>
      </c>
      <c r="AY172" s="194" t="s">
        <v>141</v>
      </c>
    </row>
    <row r="173" s="2" customFormat="1" ht="24.15" customHeight="1">
      <c r="A173" s="38"/>
      <c r="B173" s="171"/>
      <c r="C173" s="172" t="s">
        <v>7</v>
      </c>
      <c r="D173" s="172" t="s">
        <v>144</v>
      </c>
      <c r="E173" s="173" t="s">
        <v>730</v>
      </c>
      <c r="F173" s="174" t="s">
        <v>731</v>
      </c>
      <c r="G173" s="175" t="s">
        <v>222</v>
      </c>
      <c r="H173" s="176">
        <v>424</v>
      </c>
      <c r="I173" s="177"/>
      <c r="J173" s="178">
        <f>ROUND(I173*H173,2)</f>
        <v>0</v>
      </c>
      <c r="K173" s="174" t="s">
        <v>223</v>
      </c>
      <c r="L173" s="39"/>
      <c r="M173" s="179" t="s">
        <v>1</v>
      </c>
      <c r="N173" s="180" t="s">
        <v>40</v>
      </c>
      <c r="O173" s="77"/>
      <c r="P173" s="181">
        <f>O173*H173</f>
        <v>0</v>
      </c>
      <c r="Q173" s="181">
        <v>0.089219999999999994</v>
      </c>
      <c r="R173" s="181">
        <f>Q173*H173</f>
        <v>37.829279999999997</v>
      </c>
      <c r="S173" s="181">
        <v>0</v>
      </c>
      <c r="T173" s="18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3" t="s">
        <v>159</v>
      </c>
      <c r="AT173" s="183" t="s">
        <v>144</v>
      </c>
      <c r="AU173" s="183" t="s">
        <v>85</v>
      </c>
      <c r="AY173" s="19" t="s">
        <v>141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9" t="s">
        <v>83</v>
      </c>
      <c r="BK173" s="184">
        <f>ROUND(I173*H173,2)</f>
        <v>0</v>
      </c>
      <c r="BL173" s="19" t="s">
        <v>159</v>
      </c>
      <c r="BM173" s="183" t="s">
        <v>732</v>
      </c>
    </row>
    <row r="174" s="14" customFormat="1">
      <c r="A174" s="14"/>
      <c r="B174" s="193"/>
      <c r="C174" s="14"/>
      <c r="D174" s="186" t="s">
        <v>168</v>
      </c>
      <c r="E174" s="194" t="s">
        <v>1</v>
      </c>
      <c r="F174" s="195" t="s">
        <v>733</v>
      </c>
      <c r="G174" s="14"/>
      <c r="H174" s="196">
        <v>424</v>
      </c>
      <c r="I174" s="197"/>
      <c r="J174" s="14"/>
      <c r="K174" s="14"/>
      <c r="L174" s="193"/>
      <c r="M174" s="198"/>
      <c r="N174" s="199"/>
      <c r="O174" s="199"/>
      <c r="P174" s="199"/>
      <c r="Q174" s="199"/>
      <c r="R174" s="199"/>
      <c r="S174" s="199"/>
      <c r="T174" s="20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4" t="s">
        <v>168</v>
      </c>
      <c r="AU174" s="194" t="s">
        <v>85</v>
      </c>
      <c r="AV174" s="14" t="s">
        <v>85</v>
      </c>
      <c r="AW174" s="14" t="s">
        <v>31</v>
      </c>
      <c r="AX174" s="14" t="s">
        <v>83</v>
      </c>
      <c r="AY174" s="194" t="s">
        <v>141</v>
      </c>
    </row>
    <row r="175" s="2" customFormat="1" ht="24.15" customHeight="1">
      <c r="A175" s="38"/>
      <c r="B175" s="171"/>
      <c r="C175" s="214" t="s">
        <v>323</v>
      </c>
      <c r="D175" s="214" t="s">
        <v>287</v>
      </c>
      <c r="E175" s="215" t="s">
        <v>395</v>
      </c>
      <c r="F175" s="216" t="s">
        <v>396</v>
      </c>
      <c r="G175" s="217" t="s">
        <v>222</v>
      </c>
      <c r="H175" s="218">
        <v>445.19999999999999</v>
      </c>
      <c r="I175" s="219"/>
      <c r="J175" s="220">
        <f>ROUND(I175*H175,2)</f>
        <v>0</v>
      </c>
      <c r="K175" s="216" t="s">
        <v>223</v>
      </c>
      <c r="L175" s="221"/>
      <c r="M175" s="222" t="s">
        <v>1</v>
      </c>
      <c r="N175" s="223" t="s">
        <v>40</v>
      </c>
      <c r="O175" s="77"/>
      <c r="P175" s="181">
        <f>O175*H175</f>
        <v>0</v>
      </c>
      <c r="Q175" s="181">
        <v>0.13100000000000001</v>
      </c>
      <c r="R175" s="181">
        <f>Q175*H175</f>
        <v>58.321199999999997</v>
      </c>
      <c r="S175" s="181">
        <v>0</v>
      </c>
      <c r="T175" s="18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3" t="s">
        <v>182</v>
      </c>
      <c r="AT175" s="183" t="s">
        <v>287</v>
      </c>
      <c r="AU175" s="183" t="s">
        <v>85</v>
      </c>
      <c r="AY175" s="19" t="s">
        <v>141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9" t="s">
        <v>83</v>
      </c>
      <c r="BK175" s="184">
        <f>ROUND(I175*H175,2)</f>
        <v>0</v>
      </c>
      <c r="BL175" s="19" t="s">
        <v>159</v>
      </c>
      <c r="BM175" s="183" t="s">
        <v>734</v>
      </c>
    </row>
    <row r="176" s="14" customFormat="1">
      <c r="A176" s="14"/>
      <c r="B176" s="193"/>
      <c r="C176" s="14"/>
      <c r="D176" s="186" t="s">
        <v>168</v>
      </c>
      <c r="E176" s="194" t="s">
        <v>1</v>
      </c>
      <c r="F176" s="195" t="s">
        <v>735</v>
      </c>
      <c r="G176" s="14"/>
      <c r="H176" s="196">
        <v>445.19999999999999</v>
      </c>
      <c r="I176" s="197"/>
      <c r="J176" s="14"/>
      <c r="K176" s="14"/>
      <c r="L176" s="193"/>
      <c r="M176" s="198"/>
      <c r="N176" s="199"/>
      <c r="O176" s="199"/>
      <c r="P176" s="199"/>
      <c r="Q176" s="199"/>
      <c r="R176" s="199"/>
      <c r="S176" s="199"/>
      <c r="T176" s="20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4" t="s">
        <v>168</v>
      </c>
      <c r="AU176" s="194" t="s">
        <v>85</v>
      </c>
      <c r="AV176" s="14" t="s">
        <v>85</v>
      </c>
      <c r="AW176" s="14" t="s">
        <v>31</v>
      </c>
      <c r="AX176" s="14" t="s">
        <v>83</v>
      </c>
      <c r="AY176" s="194" t="s">
        <v>141</v>
      </c>
    </row>
    <row r="177" s="2" customFormat="1" ht="24.15" customHeight="1">
      <c r="A177" s="38"/>
      <c r="B177" s="171"/>
      <c r="C177" s="172" t="s">
        <v>329</v>
      </c>
      <c r="D177" s="172" t="s">
        <v>144</v>
      </c>
      <c r="E177" s="173" t="s">
        <v>736</v>
      </c>
      <c r="F177" s="174" t="s">
        <v>737</v>
      </c>
      <c r="G177" s="175" t="s">
        <v>222</v>
      </c>
      <c r="H177" s="176">
        <v>314</v>
      </c>
      <c r="I177" s="177"/>
      <c r="J177" s="178">
        <f>ROUND(I177*H177,2)</f>
        <v>0</v>
      </c>
      <c r="K177" s="174" t="s">
        <v>223</v>
      </c>
      <c r="L177" s="39"/>
      <c r="M177" s="179" t="s">
        <v>1</v>
      </c>
      <c r="N177" s="180" t="s">
        <v>40</v>
      </c>
      <c r="O177" s="77"/>
      <c r="P177" s="181">
        <f>O177*H177</f>
        <v>0</v>
      </c>
      <c r="Q177" s="181">
        <v>0.090620000000000006</v>
      </c>
      <c r="R177" s="181">
        <f>Q177*H177</f>
        <v>28.454680000000003</v>
      </c>
      <c r="S177" s="181">
        <v>0</v>
      </c>
      <c r="T177" s="18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3" t="s">
        <v>159</v>
      </c>
      <c r="AT177" s="183" t="s">
        <v>144</v>
      </c>
      <c r="AU177" s="183" t="s">
        <v>85</v>
      </c>
      <c r="AY177" s="19" t="s">
        <v>141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9" t="s">
        <v>83</v>
      </c>
      <c r="BK177" s="184">
        <f>ROUND(I177*H177,2)</f>
        <v>0</v>
      </c>
      <c r="BL177" s="19" t="s">
        <v>159</v>
      </c>
      <c r="BM177" s="183" t="s">
        <v>738</v>
      </c>
    </row>
    <row r="178" s="14" customFormat="1">
      <c r="A178" s="14"/>
      <c r="B178" s="193"/>
      <c r="C178" s="14"/>
      <c r="D178" s="186" t="s">
        <v>168</v>
      </c>
      <c r="E178" s="194" t="s">
        <v>1</v>
      </c>
      <c r="F178" s="195" t="s">
        <v>739</v>
      </c>
      <c r="G178" s="14"/>
      <c r="H178" s="196">
        <v>314</v>
      </c>
      <c r="I178" s="197"/>
      <c r="J178" s="14"/>
      <c r="K178" s="14"/>
      <c r="L178" s="193"/>
      <c r="M178" s="198"/>
      <c r="N178" s="199"/>
      <c r="O178" s="199"/>
      <c r="P178" s="199"/>
      <c r="Q178" s="199"/>
      <c r="R178" s="199"/>
      <c r="S178" s="199"/>
      <c r="T178" s="20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4" t="s">
        <v>168</v>
      </c>
      <c r="AU178" s="194" t="s">
        <v>85</v>
      </c>
      <c r="AV178" s="14" t="s">
        <v>85</v>
      </c>
      <c r="AW178" s="14" t="s">
        <v>31</v>
      </c>
      <c r="AX178" s="14" t="s">
        <v>83</v>
      </c>
      <c r="AY178" s="194" t="s">
        <v>141</v>
      </c>
    </row>
    <row r="179" s="2" customFormat="1" ht="21.75" customHeight="1">
      <c r="A179" s="38"/>
      <c r="B179" s="171"/>
      <c r="C179" s="214" t="s">
        <v>333</v>
      </c>
      <c r="D179" s="214" t="s">
        <v>287</v>
      </c>
      <c r="E179" s="215" t="s">
        <v>740</v>
      </c>
      <c r="F179" s="216" t="s">
        <v>741</v>
      </c>
      <c r="G179" s="217" t="s">
        <v>222</v>
      </c>
      <c r="H179" s="218">
        <v>6.8879999999999999</v>
      </c>
      <c r="I179" s="219"/>
      <c r="J179" s="220">
        <f>ROUND(I179*H179,2)</f>
        <v>0</v>
      </c>
      <c r="K179" s="216" t="s">
        <v>223</v>
      </c>
      <c r="L179" s="221"/>
      <c r="M179" s="222" t="s">
        <v>1</v>
      </c>
      <c r="N179" s="223" t="s">
        <v>40</v>
      </c>
      <c r="O179" s="77"/>
      <c r="P179" s="181">
        <f>O179*H179</f>
        <v>0</v>
      </c>
      <c r="Q179" s="181">
        <v>0.17599999999999999</v>
      </c>
      <c r="R179" s="181">
        <f>Q179*H179</f>
        <v>1.2122879999999998</v>
      </c>
      <c r="S179" s="181">
        <v>0</v>
      </c>
      <c r="T179" s="18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3" t="s">
        <v>182</v>
      </c>
      <c r="AT179" s="183" t="s">
        <v>287</v>
      </c>
      <c r="AU179" s="183" t="s">
        <v>85</v>
      </c>
      <c r="AY179" s="19" t="s">
        <v>141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9" t="s">
        <v>83</v>
      </c>
      <c r="BK179" s="184">
        <f>ROUND(I179*H179,2)</f>
        <v>0</v>
      </c>
      <c r="BL179" s="19" t="s">
        <v>159</v>
      </c>
      <c r="BM179" s="183" t="s">
        <v>742</v>
      </c>
    </row>
    <row r="180" s="14" customFormat="1">
      <c r="A180" s="14"/>
      <c r="B180" s="193"/>
      <c r="C180" s="14"/>
      <c r="D180" s="186" t="s">
        <v>168</v>
      </c>
      <c r="E180" s="194" t="s">
        <v>1</v>
      </c>
      <c r="F180" s="195" t="s">
        <v>743</v>
      </c>
      <c r="G180" s="14"/>
      <c r="H180" s="196">
        <v>6.8879999999999999</v>
      </c>
      <c r="I180" s="197"/>
      <c r="J180" s="14"/>
      <c r="K180" s="14"/>
      <c r="L180" s="193"/>
      <c r="M180" s="198"/>
      <c r="N180" s="199"/>
      <c r="O180" s="199"/>
      <c r="P180" s="199"/>
      <c r="Q180" s="199"/>
      <c r="R180" s="199"/>
      <c r="S180" s="199"/>
      <c r="T180" s="20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4" t="s">
        <v>168</v>
      </c>
      <c r="AU180" s="194" t="s">
        <v>85</v>
      </c>
      <c r="AV180" s="14" t="s">
        <v>85</v>
      </c>
      <c r="AW180" s="14" t="s">
        <v>31</v>
      </c>
      <c r="AX180" s="14" t="s">
        <v>83</v>
      </c>
      <c r="AY180" s="194" t="s">
        <v>141</v>
      </c>
    </row>
    <row r="181" s="2" customFormat="1" ht="24.15" customHeight="1">
      <c r="A181" s="38"/>
      <c r="B181" s="171"/>
      <c r="C181" s="214" t="s">
        <v>338</v>
      </c>
      <c r="D181" s="214" t="s">
        <v>287</v>
      </c>
      <c r="E181" s="215" t="s">
        <v>370</v>
      </c>
      <c r="F181" s="216" t="s">
        <v>371</v>
      </c>
      <c r="G181" s="217" t="s">
        <v>222</v>
      </c>
      <c r="H181" s="218">
        <v>5.46</v>
      </c>
      <c r="I181" s="219"/>
      <c r="J181" s="220">
        <f>ROUND(I181*H181,2)</f>
        <v>0</v>
      </c>
      <c r="K181" s="216" t="s">
        <v>223</v>
      </c>
      <c r="L181" s="221"/>
      <c r="M181" s="222" t="s">
        <v>1</v>
      </c>
      <c r="N181" s="223" t="s">
        <v>40</v>
      </c>
      <c r="O181" s="77"/>
      <c r="P181" s="181">
        <f>O181*H181</f>
        <v>0</v>
      </c>
      <c r="Q181" s="181">
        <v>0.17499999999999999</v>
      </c>
      <c r="R181" s="181">
        <f>Q181*H181</f>
        <v>0.9554999999999999</v>
      </c>
      <c r="S181" s="181">
        <v>0</v>
      </c>
      <c r="T181" s="18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3" t="s">
        <v>182</v>
      </c>
      <c r="AT181" s="183" t="s">
        <v>287</v>
      </c>
      <c r="AU181" s="183" t="s">
        <v>85</v>
      </c>
      <c r="AY181" s="19" t="s">
        <v>141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9" t="s">
        <v>83</v>
      </c>
      <c r="BK181" s="184">
        <f>ROUND(I181*H181,2)</f>
        <v>0</v>
      </c>
      <c r="BL181" s="19" t="s">
        <v>159</v>
      </c>
      <c r="BM181" s="183" t="s">
        <v>744</v>
      </c>
    </row>
    <row r="182" s="14" customFormat="1">
      <c r="A182" s="14"/>
      <c r="B182" s="193"/>
      <c r="C182" s="14"/>
      <c r="D182" s="186" t="s">
        <v>168</v>
      </c>
      <c r="E182" s="194" t="s">
        <v>1</v>
      </c>
      <c r="F182" s="195" t="s">
        <v>745</v>
      </c>
      <c r="G182" s="14"/>
      <c r="H182" s="196">
        <v>5.46</v>
      </c>
      <c r="I182" s="197"/>
      <c r="J182" s="14"/>
      <c r="K182" s="14"/>
      <c r="L182" s="193"/>
      <c r="M182" s="198"/>
      <c r="N182" s="199"/>
      <c r="O182" s="199"/>
      <c r="P182" s="199"/>
      <c r="Q182" s="199"/>
      <c r="R182" s="199"/>
      <c r="S182" s="199"/>
      <c r="T182" s="20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4" t="s">
        <v>168</v>
      </c>
      <c r="AU182" s="194" t="s">
        <v>85</v>
      </c>
      <c r="AV182" s="14" t="s">
        <v>85</v>
      </c>
      <c r="AW182" s="14" t="s">
        <v>31</v>
      </c>
      <c r="AX182" s="14" t="s">
        <v>83</v>
      </c>
      <c r="AY182" s="194" t="s">
        <v>141</v>
      </c>
    </row>
    <row r="183" s="2" customFormat="1" ht="24.15" customHeight="1">
      <c r="A183" s="38"/>
      <c r="B183" s="171"/>
      <c r="C183" s="214" t="s">
        <v>344</v>
      </c>
      <c r="D183" s="214" t="s">
        <v>287</v>
      </c>
      <c r="E183" s="215" t="s">
        <v>375</v>
      </c>
      <c r="F183" s="216" t="s">
        <v>746</v>
      </c>
      <c r="G183" s="217" t="s">
        <v>222</v>
      </c>
      <c r="H183" s="218">
        <v>274.25999999999999</v>
      </c>
      <c r="I183" s="219"/>
      <c r="J183" s="220">
        <f>ROUND(I183*H183,2)</f>
        <v>0</v>
      </c>
      <c r="K183" s="216" t="s">
        <v>223</v>
      </c>
      <c r="L183" s="221"/>
      <c r="M183" s="222" t="s">
        <v>1</v>
      </c>
      <c r="N183" s="223" t="s">
        <v>40</v>
      </c>
      <c r="O183" s="77"/>
      <c r="P183" s="181">
        <f>O183*H183</f>
        <v>0</v>
      </c>
      <c r="Q183" s="181">
        <v>0.17599999999999999</v>
      </c>
      <c r="R183" s="181">
        <f>Q183*H183</f>
        <v>48.269759999999998</v>
      </c>
      <c r="S183" s="181">
        <v>0</v>
      </c>
      <c r="T183" s="18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3" t="s">
        <v>182</v>
      </c>
      <c r="AT183" s="183" t="s">
        <v>287</v>
      </c>
      <c r="AU183" s="183" t="s">
        <v>85</v>
      </c>
      <c r="AY183" s="19" t="s">
        <v>141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9" t="s">
        <v>83</v>
      </c>
      <c r="BK183" s="184">
        <f>ROUND(I183*H183,2)</f>
        <v>0</v>
      </c>
      <c r="BL183" s="19" t="s">
        <v>159</v>
      </c>
      <c r="BM183" s="183" t="s">
        <v>747</v>
      </c>
    </row>
    <row r="184" s="14" customFormat="1">
      <c r="A184" s="14"/>
      <c r="B184" s="193"/>
      <c r="C184" s="14"/>
      <c r="D184" s="186" t="s">
        <v>168</v>
      </c>
      <c r="E184" s="194" t="s">
        <v>1</v>
      </c>
      <c r="F184" s="195" t="s">
        <v>748</v>
      </c>
      <c r="G184" s="14"/>
      <c r="H184" s="196">
        <v>261.19999999999999</v>
      </c>
      <c r="I184" s="197"/>
      <c r="J184" s="14"/>
      <c r="K184" s="14"/>
      <c r="L184" s="193"/>
      <c r="M184" s="198"/>
      <c r="N184" s="199"/>
      <c r="O184" s="199"/>
      <c r="P184" s="199"/>
      <c r="Q184" s="199"/>
      <c r="R184" s="199"/>
      <c r="S184" s="199"/>
      <c r="T184" s="20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4" t="s">
        <v>168</v>
      </c>
      <c r="AU184" s="194" t="s">
        <v>85</v>
      </c>
      <c r="AV184" s="14" t="s">
        <v>85</v>
      </c>
      <c r="AW184" s="14" t="s">
        <v>31</v>
      </c>
      <c r="AX184" s="14" t="s">
        <v>75</v>
      </c>
      <c r="AY184" s="194" t="s">
        <v>141</v>
      </c>
    </row>
    <row r="185" s="14" customFormat="1">
      <c r="A185" s="14"/>
      <c r="B185" s="193"/>
      <c r="C185" s="14"/>
      <c r="D185" s="186" t="s">
        <v>168</v>
      </c>
      <c r="E185" s="194" t="s">
        <v>1</v>
      </c>
      <c r="F185" s="195" t="s">
        <v>749</v>
      </c>
      <c r="G185" s="14"/>
      <c r="H185" s="196">
        <v>274.25999999999999</v>
      </c>
      <c r="I185" s="197"/>
      <c r="J185" s="14"/>
      <c r="K185" s="14"/>
      <c r="L185" s="193"/>
      <c r="M185" s="198"/>
      <c r="N185" s="199"/>
      <c r="O185" s="199"/>
      <c r="P185" s="199"/>
      <c r="Q185" s="199"/>
      <c r="R185" s="199"/>
      <c r="S185" s="199"/>
      <c r="T185" s="20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4" t="s">
        <v>168</v>
      </c>
      <c r="AU185" s="194" t="s">
        <v>85</v>
      </c>
      <c r="AV185" s="14" t="s">
        <v>85</v>
      </c>
      <c r="AW185" s="14" t="s">
        <v>31</v>
      </c>
      <c r="AX185" s="14" t="s">
        <v>83</v>
      </c>
      <c r="AY185" s="194" t="s">
        <v>141</v>
      </c>
    </row>
    <row r="186" s="12" customFormat="1" ht="22.8" customHeight="1">
      <c r="A186" s="12"/>
      <c r="B186" s="158"/>
      <c r="C186" s="12"/>
      <c r="D186" s="159" t="s">
        <v>74</v>
      </c>
      <c r="E186" s="169" t="s">
        <v>182</v>
      </c>
      <c r="F186" s="169" t="s">
        <v>399</v>
      </c>
      <c r="G186" s="12"/>
      <c r="H186" s="12"/>
      <c r="I186" s="161"/>
      <c r="J186" s="170">
        <f>BK186</f>
        <v>0</v>
      </c>
      <c r="K186" s="12"/>
      <c r="L186" s="158"/>
      <c r="M186" s="163"/>
      <c r="N186" s="164"/>
      <c r="O186" s="164"/>
      <c r="P186" s="165">
        <f>SUM(P187:P190)</f>
        <v>0</v>
      </c>
      <c r="Q186" s="164"/>
      <c r="R186" s="165">
        <f>SUM(R187:R190)</f>
        <v>0.028439999999999997</v>
      </c>
      <c r="S186" s="164"/>
      <c r="T186" s="166">
        <f>SUM(T187:T190)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59" t="s">
        <v>83</v>
      </c>
      <c r="AT186" s="167" t="s">
        <v>74</v>
      </c>
      <c r="AU186" s="167" t="s">
        <v>83</v>
      </c>
      <c r="AY186" s="159" t="s">
        <v>141</v>
      </c>
      <c r="BK186" s="168">
        <f>SUM(BK187:BK190)</f>
        <v>0</v>
      </c>
    </row>
    <row r="187" s="2" customFormat="1" ht="16.5" customHeight="1">
      <c r="A187" s="38"/>
      <c r="B187" s="171"/>
      <c r="C187" s="172" t="s">
        <v>350</v>
      </c>
      <c r="D187" s="172" t="s">
        <v>144</v>
      </c>
      <c r="E187" s="173" t="s">
        <v>551</v>
      </c>
      <c r="F187" s="174" t="s">
        <v>402</v>
      </c>
      <c r="G187" s="175" t="s">
        <v>403</v>
      </c>
      <c r="H187" s="176">
        <v>9</v>
      </c>
      <c r="I187" s="177"/>
      <c r="J187" s="178">
        <f>ROUND(I187*H187,2)</f>
        <v>0</v>
      </c>
      <c r="K187" s="174" t="s">
        <v>1</v>
      </c>
      <c r="L187" s="39"/>
      <c r="M187" s="179" t="s">
        <v>1</v>
      </c>
      <c r="N187" s="180" t="s">
        <v>40</v>
      </c>
      <c r="O187" s="77"/>
      <c r="P187" s="181">
        <f>O187*H187</f>
        <v>0</v>
      </c>
      <c r="Q187" s="181">
        <v>1.0000000000000001E-05</v>
      </c>
      <c r="R187" s="181">
        <f>Q187*H187</f>
        <v>9.0000000000000006E-05</v>
      </c>
      <c r="S187" s="181">
        <v>0</v>
      </c>
      <c r="T187" s="18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83" t="s">
        <v>159</v>
      </c>
      <c r="AT187" s="183" t="s">
        <v>144</v>
      </c>
      <c r="AU187" s="183" t="s">
        <v>85</v>
      </c>
      <c r="AY187" s="19" t="s">
        <v>141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9" t="s">
        <v>83</v>
      </c>
      <c r="BK187" s="184">
        <f>ROUND(I187*H187,2)</f>
        <v>0</v>
      </c>
      <c r="BL187" s="19" t="s">
        <v>159</v>
      </c>
      <c r="BM187" s="183" t="s">
        <v>750</v>
      </c>
    </row>
    <row r="188" s="14" customFormat="1">
      <c r="A188" s="14"/>
      <c r="B188" s="193"/>
      <c r="C188" s="14"/>
      <c r="D188" s="186" t="s">
        <v>168</v>
      </c>
      <c r="E188" s="194" t="s">
        <v>1</v>
      </c>
      <c r="F188" s="195" t="s">
        <v>751</v>
      </c>
      <c r="G188" s="14"/>
      <c r="H188" s="196">
        <v>9</v>
      </c>
      <c r="I188" s="197"/>
      <c r="J188" s="14"/>
      <c r="K188" s="14"/>
      <c r="L188" s="193"/>
      <c r="M188" s="198"/>
      <c r="N188" s="199"/>
      <c r="O188" s="199"/>
      <c r="P188" s="199"/>
      <c r="Q188" s="199"/>
      <c r="R188" s="199"/>
      <c r="S188" s="199"/>
      <c r="T188" s="20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4" t="s">
        <v>168</v>
      </c>
      <c r="AU188" s="194" t="s">
        <v>85</v>
      </c>
      <c r="AV188" s="14" t="s">
        <v>85</v>
      </c>
      <c r="AW188" s="14" t="s">
        <v>31</v>
      </c>
      <c r="AX188" s="14" t="s">
        <v>83</v>
      </c>
      <c r="AY188" s="194" t="s">
        <v>141</v>
      </c>
    </row>
    <row r="189" s="2" customFormat="1" ht="16.5" customHeight="1">
      <c r="A189" s="38"/>
      <c r="B189" s="171"/>
      <c r="C189" s="214" t="s">
        <v>355</v>
      </c>
      <c r="D189" s="214" t="s">
        <v>287</v>
      </c>
      <c r="E189" s="215" t="s">
        <v>407</v>
      </c>
      <c r="F189" s="216" t="s">
        <v>408</v>
      </c>
      <c r="G189" s="217" t="s">
        <v>403</v>
      </c>
      <c r="H189" s="218">
        <v>9.4499999999999993</v>
      </c>
      <c r="I189" s="219"/>
      <c r="J189" s="220">
        <f>ROUND(I189*H189,2)</f>
        <v>0</v>
      </c>
      <c r="K189" s="216" t="s">
        <v>223</v>
      </c>
      <c r="L189" s="221"/>
      <c r="M189" s="222" t="s">
        <v>1</v>
      </c>
      <c r="N189" s="223" t="s">
        <v>40</v>
      </c>
      <c r="O189" s="77"/>
      <c r="P189" s="181">
        <f>O189*H189</f>
        <v>0</v>
      </c>
      <c r="Q189" s="181">
        <v>0.0030000000000000001</v>
      </c>
      <c r="R189" s="181">
        <f>Q189*H189</f>
        <v>0.028349999999999997</v>
      </c>
      <c r="S189" s="181">
        <v>0</v>
      </c>
      <c r="T189" s="18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83" t="s">
        <v>182</v>
      </c>
      <c r="AT189" s="183" t="s">
        <v>287</v>
      </c>
      <c r="AU189" s="183" t="s">
        <v>85</v>
      </c>
      <c r="AY189" s="19" t="s">
        <v>141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9" t="s">
        <v>83</v>
      </c>
      <c r="BK189" s="184">
        <f>ROUND(I189*H189,2)</f>
        <v>0</v>
      </c>
      <c r="BL189" s="19" t="s">
        <v>159</v>
      </c>
      <c r="BM189" s="183" t="s">
        <v>752</v>
      </c>
    </row>
    <row r="190" s="14" customFormat="1">
      <c r="A190" s="14"/>
      <c r="B190" s="193"/>
      <c r="C190" s="14"/>
      <c r="D190" s="186" t="s">
        <v>168</v>
      </c>
      <c r="E190" s="194" t="s">
        <v>1</v>
      </c>
      <c r="F190" s="195" t="s">
        <v>753</v>
      </c>
      <c r="G190" s="14"/>
      <c r="H190" s="196">
        <v>9.4499999999999993</v>
      </c>
      <c r="I190" s="197"/>
      <c r="J190" s="14"/>
      <c r="K190" s="14"/>
      <c r="L190" s="193"/>
      <c r="M190" s="198"/>
      <c r="N190" s="199"/>
      <c r="O190" s="199"/>
      <c r="P190" s="199"/>
      <c r="Q190" s="199"/>
      <c r="R190" s="199"/>
      <c r="S190" s="199"/>
      <c r="T190" s="20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4" t="s">
        <v>168</v>
      </c>
      <c r="AU190" s="194" t="s">
        <v>85</v>
      </c>
      <c r="AV190" s="14" t="s">
        <v>85</v>
      </c>
      <c r="AW190" s="14" t="s">
        <v>31</v>
      </c>
      <c r="AX190" s="14" t="s">
        <v>83</v>
      </c>
      <c r="AY190" s="194" t="s">
        <v>141</v>
      </c>
    </row>
    <row r="191" s="12" customFormat="1" ht="22.8" customHeight="1">
      <c r="A191" s="12"/>
      <c r="B191" s="158"/>
      <c r="C191" s="12"/>
      <c r="D191" s="159" t="s">
        <v>74</v>
      </c>
      <c r="E191" s="169" t="s">
        <v>186</v>
      </c>
      <c r="F191" s="169" t="s">
        <v>411</v>
      </c>
      <c r="G191" s="12"/>
      <c r="H191" s="12"/>
      <c r="I191" s="161"/>
      <c r="J191" s="170">
        <f>BK191</f>
        <v>0</v>
      </c>
      <c r="K191" s="12"/>
      <c r="L191" s="158"/>
      <c r="M191" s="163"/>
      <c r="N191" s="164"/>
      <c r="O191" s="164"/>
      <c r="P191" s="165">
        <f>SUM(P192:P208)</f>
        <v>0</v>
      </c>
      <c r="Q191" s="164"/>
      <c r="R191" s="165">
        <f>SUM(R192:R208)</f>
        <v>114.71543973999999</v>
      </c>
      <c r="S191" s="164"/>
      <c r="T191" s="166">
        <f>SUM(T192:T208)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9" t="s">
        <v>83</v>
      </c>
      <c r="AT191" s="167" t="s">
        <v>74</v>
      </c>
      <c r="AU191" s="167" t="s">
        <v>83</v>
      </c>
      <c r="AY191" s="159" t="s">
        <v>141</v>
      </c>
      <c r="BK191" s="168">
        <f>SUM(BK192:BK208)</f>
        <v>0</v>
      </c>
    </row>
    <row r="192" s="2" customFormat="1" ht="24.15" customHeight="1">
      <c r="A192" s="38"/>
      <c r="B192" s="171"/>
      <c r="C192" s="214" t="s">
        <v>359</v>
      </c>
      <c r="D192" s="214" t="s">
        <v>287</v>
      </c>
      <c r="E192" s="215" t="s">
        <v>754</v>
      </c>
      <c r="F192" s="216" t="s">
        <v>755</v>
      </c>
      <c r="G192" s="217" t="s">
        <v>222</v>
      </c>
      <c r="H192" s="218">
        <v>43.049999999999997</v>
      </c>
      <c r="I192" s="219"/>
      <c r="J192" s="220">
        <f>ROUND(I192*H192,2)</f>
        <v>0</v>
      </c>
      <c r="K192" s="216" t="s">
        <v>223</v>
      </c>
      <c r="L192" s="221"/>
      <c r="M192" s="222" t="s">
        <v>1</v>
      </c>
      <c r="N192" s="223" t="s">
        <v>40</v>
      </c>
      <c r="O192" s="77"/>
      <c r="P192" s="181">
        <f>O192*H192</f>
        <v>0</v>
      </c>
      <c r="Q192" s="181">
        <v>0.191</v>
      </c>
      <c r="R192" s="181">
        <f>Q192*H192</f>
        <v>8.22255</v>
      </c>
      <c r="S192" s="181">
        <v>0</v>
      </c>
      <c r="T192" s="18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3" t="s">
        <v>182</v>
      </c>
      <c r="AT192" s="183" t="s">
        <v>287</v>
      </c>
      <c r="AU192" s="183" t="s">
        <v>85</v>
      </c>
      <c r="AY192" s="19" t="s">
        <v>141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9" t="s">
        <v>83</v>
      </c>
      <c r="BK192" s="184">
        <f>ROUND(I192*H192,2)</f>
        <v>0</v>
      </c>
      <c r="BL192" s="19" t="s">
        <v>159</v>
      </c>
      <c r="BM192" s="183" t="s">
        <v>756</v>
      </c>
    </row>
    <row r="193" s="14" customFormat="1">
      <c r="A193" s="14"/>
      <c r="B193" s="193"/>
      <c r="C193" s="14"/>
      <c r="D193" s="186" t="s">
        <v>168</v>
      </c>
      <c r="E193" s="194" t="s">
        <v>1</v>
      </c>
      <c r="F193" s="195" t="s">
        <v>757</v>
      </c>
      <c r="G193" s="14"/>
      <c r="H193" s="196">
        <v>43.049999999999997</v>
      </c>
      <c r="I193" s="197"/>
      <c r="J193" s="14"/>
      <c r="K193" s="14"/>
      <c r="L193" s="193"/>
      <c r="M193" s="198"/>
      <c r="N193" s="199"/>
      <c r="O193" s="199"/>
      <c r="P193" s="199"/>
      <c r="Q193" s="199"/>
      <c r="R193" s="199"/>
      <c r="S193" s="199"/>
      <c r="T193" s="20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4" t="s">
        <v>168</v>
      </c>
      <c r="AU193" s="194" t="s">
        <v>85</v>
      </c>
      <c r="AV193" s="14" t="s">
        <v>85</v>
      </c>
      <c r="AW193" s="14" t="s">
        <v>31</v>
      </c>
      <c r="AX193" s="14" t="s">
        <v>83</v>
      </c>
      <c r="AY193" s="194" t="s">
        <v>141</v>
      </c>
    </row>
    <row r="194" s="2" customFormat="1" ht="33" customHeight="1">
      <c r="A194" s="38"/>
      <c r="B194" s="171"/>
      <c r="C194" s="172" t="s">
        <v>364</v>
      </c>
      <c r="D194" s="172" t="s">
        <v>144</v>
      </c>
      <c r="E194" s="173" t="s">
        <v>413</v>
      </c>
      <c r="F194" s="174" t="s">
        <v>414</v>
      </c>
      <c r="G194" s="175" t="s">
        <v>403</v>
      </c>
      <c r="H194" s="176">
        <v>27.5</v>
      </c>
      <c r="I194" s="177"/>
      <c r="J194" s="178">
        <f>ROUND(I194*H194,2)</f>
        <v>0</v>
      </c>
      <c r="K194" s="174" t="s">
        <v>223</v>
      </c>
      <c r="L194" s="39"/>
      <c r="M194" s="179" t="s">
        <v>1</v>
      </c>
      <c r="N194" s="180" t="s">
        <v>40</v>
      </c>
      <c r="O194" s="77"/>
      <c r="P194" s="181">
        <f>O194*H194</f>
        <v>0</v>
      </c>
      <c r="Q194" s="181">
        <v>0.15540000000000001</v>
      </c>
      <c r="R194" s="181">
        <f>Q194*H194</f>
        <v>4.2735000000000003</v>
      </c>
      <c r="S194" s="181">
        <v>0</v>
      </c>
      <c r="T194" s="18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83" t="s">
        <v>159</v>
      </c>
      <c r="AT194" s="183" t="s">
        <v>144</v>
      </c>
      <c r="AU194" s="183" t="s">
        <v>85</v>
      </c>
      <c r="AY194" s="19" t="s">
        <v>141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9" t="s">
        <v>83</v>
      </c>
      <c r="BK194" s="184">
        <f>ROUND(I194*H194,2)</f>
        <v>0</v>
      </c>
      <c r="BL194" s="19" t="s">
        <v>159</v>
      </c>
      <c r="BM194" s="183" t="s">
        <v>758</v>
      </c>
    </row>
    <row r="195" s="14" customFormat="1">
      <c r="A195" s="14"/>
      <c r="B195" s="193"/>
      <c r="C195" s="14"/>
      <c r="D195" s="186" t="s">
        <v>168</v>
      </c>
      <c r="E195" s="194" t="s">
        <v>1</v>
      </c>
      <c r="F195" s="195" t="s">
        <v>759</v>
      </c>
      <c r="G195" s="14"/>
      <c r="H195" s="196">
        <v>27.5</v>
      </c>
      <c r="I195" s="197"/>
      <c r="J195" s="14"/>
      <c r="K195" s="14"/>
      <c r="L195" s="193"/>
      <c r="M195" s="198"/>
      <c r="N195" s="199"/>
      <c r="O195" s="199"/>
      <c r="P195" s="199"/>
      <c r="Q195" s="199"/>
      <c r="R195" s="199"/>
      <c r="S195" s="199"/>
      <c r="T195" s="20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4" t="s">
        <v>168</v>
      </c>
      <c r="AU195" s="194" t="s">
        <v>85</v>
      </c>
      <c r="AV195" s="14" t="s">
        <v>85</v>
      </c>
      <c r="AW195" s="14" t="s">
        <v>31</v>
      </c>
      <c r="AX195" s="14" t="s">
        <v>83</v>
      </c>
      <c r="AY195" s="194" t="s">
        <v>141</v>
      </c>
    </row>
    <row r="196" s="2" customFormat="1" ht="24.15" customHeight="1">
      <c r="A196" s="38"/>
      <c r="B196" s="171"/>
      <c r="C196" s="214" t="s">
        <v>369</v>
      </c>
      <c r="D196" s="214" t="s">
        <v>287</v>
      </c>
      <c r="E196" s="215" t="s">
        <v>418</v>
      </c>
      <c r="F196" s="216" t="s">
        <v>419</v>
      </c>
      <c r="G196" s="217" t="s">
        <v>403</v>
      </c>
      <c r="H196" s="218">
        <v>28.875</v>
      </c>
      <c r="I196" s="219"/>
      <c r="J196" s="220">
        <f>ROUND(I196*H196,2)</f>
        <v>0</v>
      </c>
      <c r="K196" s="216" t="s">
        <v>223</v>
      </c>
      <c r="L196" s="221"/>
      <c r="M196" s="222" t="s">
        <v>1</v>
      </c>
      <c r="N196" s="223" t="s">
        <v>40</v>
      </c>
      <c r="O196" s="77"/>
      <c r="P196" s="181">
        <f>O196*H196</f>
        <v>0</v>
      </c>
      <c r="Q196" s="181">
        <v>0.048300000000000003</v>
      </c>
      <c r="R196" s="181">
        <f>Q196*H196</f>
        <v>1.3946625000000001</v>
      </c>
      <c r="S196" s="181">
        <v>0</v>
      </c>
      <c r="T196" s="18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83" t="s">
        <v>182</v>
      </c>
      <c r="AT196" s="183" t="s">
        <v>287</v>
      </c>
      <c r="AU196" s="183" t="s">
        <v>85</v>
      </c>
      <c r="AY196" s="19" t="s">
        <v>141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9" t="s">
        <v>83</v>
      </c>
      <c r="BK196" s="184">
        <f>ROUND(I196*H196,2)</f>
        <v>0</v>
      </c>
      <c r="BL196" s="19" t="s">
        <v>159</v>
      </c>
      <c r="BM196" s="183" t="s">
        <v>760</v>
      </c>
    </row>
    <row r="197" s="14" customFormat="1">
      <c r="A197" s="14"/>
      <c r="B197" s="193"/>
      <c r="C197" s="14"/>
      <c r="D197" s="186" t="s">
        <v>168</v>
      </c>
      <c r="E197" s="194" t="s">
        <v>1</v>
      </c>
      <c r="F197" s="195" t="s">
        <v>761</v>
      </c>
      <c r="G197" s="14"/>
      <c r="H197" s="196">
        <v>28.875</v>
      </c>
      <c r="I197" s="197"/>
      <c r="J197" s="14"/>
      <c r="K197" s="14"/>
      <c r="L197" s="193"/>
      <c r="M197" s="198"/>
      <c r="N197" s="199"/>
      <c r="O197" s="199"/>
      <c r="P197" s="199"/>
      <c r="Q197" s="199"/>
      <c r="R197" s="199"/>
      <c r="S197" s="199"/>
      <c r="T197" s="20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4" t="s">
        <v>168</v>
      </c>
      <c r="AU197" s="194" t="s">
        <v>85</v>
      </c>
      <c r="AV197" s="14" t="s">
        <v>85</v>
      </c>
      <c r="AW197" s="14" t="s">
        <v>31</v>
      </c>
      <c r="AX197" s="14" t="s">
        <v>83</v>
      </c>
      <c r="AY197" s="194" t="s">
        <v>141</v>
      </c>
    </row>
    <row r="198" s="2" customFormat="1" ht="33" customHeight="1">
      <c r="A198" s="38"/>
      <c r="B198" s="171"/>
      <c r="C198" s="172" t="s">
        <v>374</v>
      </c>
      <c r="D198" s="172" t="s">
        <v>144</v>
      </c>
      <c r="E198" s="173" t="s">
        <v>435</v>
      </c>
      <c r="F198" s="174" t="s">
        <v>436</v>
      </c>
      <c r="G198" s="175" t="s">
        <v>403</v>
      </c>
      <c r="H198" s="176">
        <v>502.5</v>
      </c>
      <c r="I198" s="177"/>
      <c r="J198" s="178">
        <f>ROUND(I198*H198,2)</f>
        <v>0</v>
      </c>
      <c r="K198" s="174" t="s">
        <v>223</v>
      </c>
      <c r="L198" s="39"/>
      <c r="M198" s="179" t="s">
        <v>1</v>
      </c>
      <c r="N198" s="180" t="s">
        <v>40</v>
      </c>
      <c r="O198" s="77"/>
      <c r="P198" s="181">
        <f>O198*H198</f>
        <v>0</v>
      </c>
      <c r="Q198" s="181">
        <v>0.1295</v>
      </c>
      <c r="R198" s="181">
        <f>Q198*H198</f>
        <v>65.073750000000004</v>
      </c>
      <c r="S198" s="181">
        <v>0</v>
      </c>
      <c r="T198" s="18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83" t="s">
        <v>159</v>
      </c>
      <c r="AT198" s="183" t="s">
        <v>144</v>
      </c>
      <c r="AU198" s="183" t="s">
        <v>85</v>
      </c>
      <c r="AY198" s="19" t="s">
        <v>141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9" t="s">
        <v>83</v>
      </c>
      <c r="BK198" s="184">
        <f>ROUND(I198*H198,2)</f>
        <v>0</v>
      </c>
      <c r="BL198" s="19" t="s">
        <v>159</v>
      </c>
      <c r="BM198" s="183" t="s">
        <v>762</v>
      </c>
    </row>
    <row r="199" s="14" customFormat="1">
      <c r="A199" s="14"/>
      <c r="B199" s="193"/>
      <c r="C199" s="14"/>
      <c r="D199" s="186" t="s">
        <v>168</v>
      </c>
      <c r="E199" s="194" t="s">
        <v>1</v>
      </c>
      <c r="F199" s="195" t="s">
        <v>763</v>
      </c>
      <c r="G199" s="14"/>
      <c r="H199" s="196">
        <v>254.5</v>
      </c>
      <c r="I199" s="197"/>
      <c r="J199" s="14"/>
      <c r="K199" s="14"/>
      <c r="L199" s="193"/>
      <c r="M199" s="198"/>
      <c r="N199" s="199"/>
      <c r="O199" s="199"/>
      <c r="P199" s="199"/>
      <c r="Q199" s="199"/>
      <c r="R199" s="199"/>
      <c r="S199" s="199"/>
      <c r="T199" s="20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4" t="s">
        <v>168</v>
      </c>
      <c r="AU199" s="194" t="s">
        <v>85</v>
      </c>
      <c r="AV199" s="14" t="s">
        <v>85</v>
      </c>
      <c r="AW199" s="14" t="s">
        <v>31</v>
      </c>
      <c r="AX199" s="14" t="s">
        <v>75</v>
      </c>
      <c r="AY199" s="194" t="s">
        <v>141</v>
      </c>
    </row>
    <row r="200" s="14" customFormat="1">
      <c r="A200" s="14"/>
      <c r="B200" s="193"/>
      <c r="C200" s="14"/>
      <c r="D200" s="186" t="s">
        <v>168</v>
      </c>
      <c r="E200" s="194" t="s">
        <v>1</v>
      </c>
      <c r="F200" s="195" t="s">
        <v>764</v>
      </c>
      <c r="G200" s="14"/>
      <c r="H200" s="196">
        <v>241</v>
      </c>
      <c r="I200" s="197"/>
      <c r="J200" s="14"/>
      <c r="K200" s="14"/>
      <c r="L200" s="193"/>
      <c r="M200" s="198"/>
      <c r="N200" s="199"/>
      <c r="O200" s="199"/>
      <c r="P200" s="199"/>
      <c r="Q200" s="199"/>
      <c r="R200" s="199"/>
      <c r="S200" s="199"/>
      <c r="T200" s="20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4" t="s">
        <v>168</v>
      </c>
      <c r="AU200" s="194" t="s">
        <v>85</v>
      </c>
      <c r="AV200" s="14" t="s">
        <v>85</v>
      </c>
      <c r="AW200" s="14" t="s">
        <v>31</v>
      </c>
      <c r="AX200" s="14" t="s">
        <v>75</v>
      </c>
      <c r="AY200" s="194" t="s">
        <v>141</v>
      </c>
    </row>
    <row r="201" s="14" customFormat="1">
      <c r="A201" s="14"/>
      <c r="B201" s="193"/>
      <c r="C201" s="14"/>
      <c r="D201" s="186" t="s">
        <v>168</v>
      </c>
      <c r="E201" s="194" t="s">
        <v>1</v>
      </c>
      <c r="F201" s="195" t="s">
        <v>765</v>
      </c>
      <c r="G201" s="14"/>
      <c r="H201" s="196">
        <v>7</v>
      </c>
      <c r="I201" s="197"/>
      <c r="J201" s="14"/>
      <c r="K201" s="14"/>
      <c r="L201" s="193"/>
      <c r="M201" s="198"/>
      <c r="N201" s="199"/>
      <c r="O201" s="199"/>
      <c r="P201" s="199"/>
      <c r="Q201" s="199"/>
      <c r="R201" s="199"/>
      <c r="S201" s="199"/>
      <c r="T201" s="20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4" t="s">
        <v>168</v>
      </c>
      <c r="AU201" s="194" t="s">
        <v>85</v>
      </c>
      <c r="AV201" s="14" t="s">
        <v>85</v>
      </c>
      <c r="AW201" s="14" t="s">
        <v>31</v>
      </c>
      <c r="AX201" s="14" t="s">
        <v>75</v>
      </c>
      <c r="AY201" s="194" t="s">
        <v>141</v>
      </c>
    </row>
    <row r="202" s="15" customFormat="1">
      <c r="A202" s="15"/>
      <c r="B202" s="206"/>
      <c r="C202" s="15"/>
      <c r="D202" s="186" t="s">
        <v>168</v>
      </c>
      <c r="E202" s="207" t="s">
        <v>1</v>
      </c>
      <c r="F202" s="208" t="s">
        <v>236</v>
      </c>
      <c r="G202" s="15"/>
      <c r="H202" s="209">
        <v>502.5</v>
      </c>
      <c r="I202" s="210"/>
      <c r="J202" s="15"/>
      <c r="K202" s="15"/>
      <c r="L202" s="206"/>
      <c r="M202" s="211"/>
      <c r="N202" s="212"/>
      <c r="O202" s="212"/>
      <c r="P202" s="212"/>
      <c r="Q202" s="212"/>
      <c r="R202" s="212"/>
      <c r="S202" s="212"/>
      <c r="T202" s="21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07" t="s">
        <v>168</v>
      </c>
      <c r="AU202" s="207" t="s">
        <v>85</v>
      </c>
      <c r="AV202" s="15" t="s">
        <v>159</v>
      </c>
      <c r="AW202" s="15" t="s">
        <v>31</v>
      </c>
      <c r="AX202" s="15" t="s">
        <v>83</v>
      </c>
      <c r="AY202" s="207" t="s">
        <v>141</v>
      </c>
    </row>
    <row r="203" s="2" customFormat="1" ht="16.5" customHeight="1">
      <c r="A203" s="38"/>
      <c r="B203" s="171"/>
      <c r="C203" s="214" t="s">
        <v>379</v>
      </c>
      <c r="D203" s="214" t="s">
        <v>287</v>
      </c>
      <c r="E203" s="215" t="s">
        <v>441</v>
      </c>
      <c r="F203" s="216" t="s">
        <v>442</v>
      </c>
      <c r="G203" s="217" t="s">
        <v>403</v>
      </c>
      <c r="H203" s="218">
        <v>527.625</v>
      </c>
      <c r="I203" s="219"/>
      <c r="J203" s="220">
        <f>ROUND(I203*H203,2)</f>
        <v>0</v>
      </c>
      <c r="K203" s="216" t="s">
        <v>223</v>
      </c>
      <c r="L203" s="221"/>
      <c r="M203" s="222" t="s">
        <v>1</v>
      </c>
      <c r="N203" s="223" t="s">
        <v>40</v>
      </c>
      <c r="O203" s="77"/>
      <c r="P203" s="181">
        <f>O203*H203</f>
        <v>0</v>
      </c>
      <c r="Q203" s="181">
        <v>0.033500000000000002</v>
      </c>
      <c r="R203" s="181">
        <f>Q203*H203</f>
        <v>17.675437500000001</v>
      </c>
      <c r="S203" s="181">
        <v>0</v>
      </c>
      <c r="T203" s="18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3" t="s">
        <v>182</v>
      </c>
      <c r="AT203" s="183" t="s">
        <v>287</v>
      </c>
      <c r="AU203" s="183" t="s">
        <v>85</v>
      </c>
      <c r="AY203" s="19" t="s">
        <v>141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9" t="s">
        <v>83</v>
      </c>
      <c r="BK203" s="184">
        <f>ROUND(I203*H203,2)</f>
        <v>0</v>
      </c>
      <c r="BL203" s="19" t="s">
        <v>159</v>
      </c>
      <c r="BM203" s="183" t="s">
        <v>766</v>
      </c>
    </row>
    <row r="204" s="14" customFormat="1">
      <c r="A204" s="14"/>
      <c r="B204" s="193"/>
      <c r="C204" s="14"/>
      <c r="D204" s="186" t="s">
        <v>168</v>
      </c>
      <c r="E204" s="194" t="s">
        <v>1</v>
      </c>
      <c r="F204" s="195" t="s">
        <v>767</v>
      </c>
      <c r="G204" s="14"/>
      <c r="H204" s="196">
        <v>527.625</v>
      </c>
      <c r="I204" s="197"/>
      <c r="J204" s="14"/>
      <c r="K204" s="14"/>
      <c r="L204" s="193"/>
      <c r="M204" s="198"/>
      <c r="N204" s="199"/>
      <c r="O204" s="199"/>
      <c r="P204" s="199"/>
      <c r="Q204" s="199"/>
      <c r="R204" s="199"/>
      <c r="S204" s="199"/>
      <c r="T204" s="20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4" t="s">
        <v>168</v>
      </c>
      <c r="AU204" s="194" t="s">
        <v>85</v>
      </c>
      <c r="AV204" s="14" t="s">
        <v>85</v>
      </c>
      <c r="AW204" s="14" t="s">
        <v>31</v>
      </c>
      <c r="AX204" s="14" t="s">
        <v>83</v>
      </c>
      <c r="AY204" s="194" t="s">
        <v>141</v>
      </c>
    </row>
    <row r="205" s="2" customFormat="1" ht="24.15" customHeight="1">
      <c r="A205" s="38"/>
      <c r="B205" s="171"/>
      <c r="C205" s="172" t="s">
        <v>384</v>
      </c>
      <c r="D205" s="172" t="s">
        <v>144</v>
      </c>
      <c r="E205" s="173" t="s">
        <v>446</v>
      </c>
      <c r="F205" s="174" t="s">
        <v>447</v>
      </c>
      <c r="G205" s="175" t="s">
        <v>239</v>
      </c>
      <c r="H205" s="176">
        <v>8.0109999999999992</v>
      </c>
      <c r="I205" s="177"/>
      <c r="J205" s="178">
        <f>ROUND(I205*H205,2)</f>
        <v>0</v>
      </c>
      <c r="K205" s="174" t="s">
        <v>223</v>
      </c>
      <c r="L205" s="39"/>
      <c r="M205" s="179" t="s">
        <v>1</v>
      </c>
      <c r="N205" s="180" t="s">
        <v>40</v>
      </c>
      <c r="O205" s="77"/>
      <c r="P205" s="181">
        <f>O205*H205</f>
        <v>0</v>
      </c>
      <c r="Q205" s="181">
        <v>2.2563399999999998</v>
      </c>
      <c r="R205" s="181">
        <f>Q205*H205</f>
        <v>18.075539739999996</v>
      </c>
      <c r="S205" s="181">
        <v>0</v>
      </c>
      <c r="T205" s="18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83" t="s">
        <v>159</v>
      </c>
      <c r="AT205" s="183" t="s">
        <v>144</v>
      </c>
      <c r="AU205" s="183" t="s">
        <v>85</v>
      </c>
      <c r="AY205" s="19" t="s">
        <v>141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9" t="s">
        <v>83</v>
      </c>
      <c r="BK205" s="184">
        <f>ROUND(I205*H205,2)</f>
        <v>0</v>
      </c>
      <c r="BL205" s="19" t="s">
        <v>159</v>
      </c>
      <c r="BM205" s="183" t="s">
        <v>768</v>
      </c>
    </row>
    <row r="206" s="14" customFormat="1">
      <c r="A206" s="14"/>
      <c r="B206" s="193"/>
      <c r="C206" s="14"/>
      <c r="D206" s="186" t="s">
        <v>168</v>
      </c>
      <c r="E206" s="194" t="s">
        <v>1</v>
      </c>
      <c r="F206" s="195" t="s">
        <v>769</v>
      </c>
      <c r="G206" s="14"/>
      <c r="H206" s="196">
        <v>0.47299999999999998</v>
      </c>
      <c r="I206" s="197"/>
      <c r="J206" s="14"/>
      <c r="K206" s="14"/>
      <c r="L206" s="193"/>
      <c r="M206" s="198"/>
      <c r="N206" s="199"/>
      <c r="O206" s="199"/>
      <c r="P206" s="199"/>
      <c r="Q206" s="199"/>
      <c r="R206" s="199"/>
      <c r="S206" s="199"/>
      <c r="T206" s="20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4" t="s">
        <v>168</v>
      </c>
      <c r="AU206" s="194" t="s">
        <v>85</v>
      </c>
      <c r="AV206" s="14" t="s">
        <v>85</v>
      </c>
      <c r="AW206" s="14" t="s">
        <v>31</v>
      </c>
      <c r="AX206" s="14" t="s">
        <v>75</v>
      </c>
      <c r="AY206" s="194" t="s">
        <v>141</v>
      </c>
    </row>
    <row r="207" s="14" customFormat="1">
      <c r="A207" s="14"/>
      <c r="B207" s="193"/>
      <c r="C207" s="14"/>
      <c r="D207" s="186" t="s">
        <v>168</v>
      </c>
      <c r="E207" s="194" t="s">
        <v>1</v>
      </c>
      <c r="F207" s="195" t="s">
        <v>770</v>
      </c>
      <c r="G207" s="14"/>
      <c r="H207" s="196">
        <v>7.5380000000000003</v>
      </c>
      <c r="I207" s="197"/>
      <c r="J207" s="14"/>
      <c r="K207" s="14"/>
      <c r="L207" s="193"/>
      <c r="M207" s="198"/>
      <c r="N207" s="199"/>
      <c r="O207" s="199"/>
      <c r="P207" s="199"/>
      <c r="Q207" s="199"/>
      <c r="R207" s="199"/>
      <c r="S207" s="199"/>
      <c r="T207" s="20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4" t="s">
        <v>168</v>
      </c>
      <c r="AU207" s="194" t="s">
        <v>85</v>
      </c>
      <c r="AV207" s="14" t="s">
        <v>85</v>
      </c>
      <c r="AW207" s="14" t="s">
        <v>31</v>
      </c>
      <c r="AX207" s="14" t="s">
        <v>75</v>
      </c>
      <c r="AY207" s="194" t="s">
        <v>141</v>
      </c>
    </row>
    <row r="208" s="15" customFormat="1">
      <c r="A208" s="15"/>
      <c r="B208" s="206"/>
      <c r="C208" s="15"/>
      <c r="D208" s="186" t="s">
        <v>168</v>
      </c>
      <c r="E208" s="207" t="s">
        <v>1</v>
      </c>
      <c r="F208" s="208" t="s">
        <v>236</v>
      </c>
      <c r="G208" s="15"/>
      <c r="H208" s="209">
        <v>8.011000000000001</v>
      </c>
      <c r="I208" s="210"/>
      <c r="J208" s="15"/>
      <c r="K208" s="15"/>
      <c r="L208" s="206"/>
      <c r="M208" s="211"/>
      <c r="N208" s="212"/>
      <c r="O208" s="212"/>
      <c r="P208" s="212"/>
      <c r="Q208" s="212"/>
      <c r="R208" s="212"/>
      <c r="S208" s="212"/>
      <c r="T208" s="21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07" t="s">
        <v>168</v>
      </c>
      <c r="AU208" s="207" t="s">
        <v>85</v>
      </c>
      <c r="AV208" s="15" t="s">
        <v>159</v>
      </c>
      <c r="AW208" s="15" t="s">
        <v>31</v>
      </c>
      <c r="AX208" s="15" t="s">
        <v>83</v>
      </c>
      <c r="AY208" s="207" t="s">
        <v>141</v>
      </c>
    </row>
    <row r="209" s="12" customFormat="1" ht="22.8" customHeight="1">
      <c r="A209" s="12"/>
      <c r="B209" s="158"/>
      <c r="C209" s="12"/>
      <c r="D209" s="159" t="s">
        <v>74</v>
      </c>
      <c r="E209" s="169" t="s">
        <v>451</v>
      </c>
      <c r="F209" s="169" t="s">
        <v>452</v>
      </c>
      <c r="G209" s="12"/>
      <c r="H209" s="12"/>
      <c r="I209" s="161"/>
      <c r="J209" s="170">
        <f>BK209</f>
        <v>0</v>
      </c>
      <c r="K209" s="12"/>
      <c r="L209" s="158"/>
      <c r="M209" s="163"/>
      <c r="N209" s="164"/>
      <c r="O209" s="164"/>
      <c r="P209" s="165">
        <f>SUM(P210:P215)</f>
        <v>0</v>
      </c>
      <c r="Q209" s="164"/>
      <c r="R209" s="165">
        <f>SUM(R210:R215)</f>
        <v>0</v>
      </c>
      <c r="S209" s="164"/>
      <c r="T209" s="166">
        <f>SUM(T210:T215)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59" t="s">
        <v>83</v>
      </c>
      <c r="AT209" s="167" t="s">
        <v>74</v>
      </c>
      <c r="AU209" s="167" t="s">
        <v>83</v>
      </c>
      <c r="AY209" s="159" t="s">
        <v>141</v>
      </c>
      <c r="BK209" s="168">
        <f>SUM(BK210:BK215)</f>
        <v>0</v>
      </c>
    </row>
    <row r="210" s="2" customFormat="1" ht="24.15" customHeight="1">
      <c r="A210" s="38"/>
      <c r="B210" s="171"/>
      <c r="C210" s="172" t="s">
        <v>389</v>
      </c>
      <c r="D210" s="172" t="s">
        <v>144</v>
      </c>
      <c r="E210" s="173" t="s">
        <v>454</v>
      </c>
      <c r="F210" s="174" t="s">
        <v>455</v>
      </c>
      <c r="G210" s="175" t="s">
        <v>276</v>
      </c>
      <c r="H210" s="176">
        <v>72.159999999999997</v>
      </c>
      <c r="I210" s="177"/>
      <c r="J210" s="178">
        <f>ROUND(I210*H210,2)</f>
        <v>0</v>
      </c>
      <c r="K210" s="174" t="s">
        <v>223</v>
      </c>
      <c r="L210" s="39"/>
      <c r="M210" s="179" t="s">
        <v>1</v>
      </c>
      <c r="N210" s="180" t="s">
        <v>40</v>
      </c>
      <c r="O210" s="77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83" t="s">
        <v>159</v>
      </c>
      <c r="AT210" s="183" t="s">
        <v>144</v>
      </c>
      <c r="AU210" s="183" t="s">
        <v>85</v>
      </c>
      <c r="AY210" s="19" t="s">
        <v>141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9" t="s">
        <v>83</v>
      </c>
      <c r="BK210" s="184">
        <f>ROUND(I210*H210,2)</f>
        <v>0</v>
      </c>
      <c r="BL210" s="19" t="s">
        <v>159</v>
      </c>
      <c r="BM210" s="183" t="s">
        <v>771</v>
      </c>
    </row>
    <row r="211" s="14" customFormat="1">
      <c r="A211" s="14"/>
      <c r="B211" s="193"/>
      <c r="C211" s="14"/>
      <c r="D211" s="186" t="s">
        <v>168</v>
      </c>
      <c r="E211" s="194" t="s">
        <v>1</v>
      </c>
      <c r="F211" s="195" t="s">
        <v>772</v>
      </c>
      <c r="G211" s="14"/>
      <c r="H211" s="196">
        <v>72.159999999999997</v>
      </c>
      <c r="I211" s="197"/>
      <c r="J211" s="14"/>
      <c r="K211" s="14"/>
      <c r="L211" s="193"/>
      <c r="M211" s="198"/>
      <c r="N211" s="199"/>
      <c r="O211" s="199"/>
      <c r="P211" s="199"/>
      <c r="Q211" s="199"/>
      <c r="R211" s="199"/>
      <c r="S211" s="199"/>
      <c r="T211" s="20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4" t="s">
        <v>168</v>
      </c>
      <c r="AU211" s="194" t="s">
        <v>85</v>
      </c>
      <c r="AV211" s="14" t="s">
        <v>85</v>
      </c>
      <c r="AW211" s="14" t="s">
        <v>31</v>
      </c>
      <c r="AX211" s="14" t="s">
        <v>83</v>
      </c>
      <c r="AY211" s="194" t="s">
        <v>141</v>
      </c>
    </row>
    <row r="212" s="2" customFormat="1" ht="16.5" customHeight="1">
      <c r="A212" s="38"/>
      <c r="B212" s="171"/>
      <c r="C212" s="172" t="s">
        <v>394</v>
      </c>
      <c r="D212" s="172" t="s">
        <v>144</v>
      </c>
      <c r="E212" s="173" t="s">
        <v>460</v>
      </c>
      <c r="F212" s="174" t="s">
        <v>461</v>
      </c>
      <c r="G212" s="175" t="s">
        <v>276</v>
      </c>
      <c r="H212" s="176">
        <v>938.08000000000004</v>
      </c>
      <c r="I212" s="177"/>
      <c r="J212" s="178">
        <f>ROUND(I212*H212,2)</f>
        <v>0</v>
      </c>
      <c r="K212" s="174" t="s">
        <v>223</v>
      </c>
      <c r="L212" s="39"/>
      <c r="M212" s="179" t="s">
        <v>1</v>
      </c>
      <c r="N212" s="180" t="s">
        <v>40</v>
      </c>
      <c r="O212" s="77"/>
      <c r="P212" s="181">
        <f>O212*H212</f>
        <v>0</v>
      </c>
      <c r="Q212" s="181">
        <v>0</v>
      </c>
      <c r="R212" s="181">
        <f>Q212*H212</f>
        <v>0</v>
      </c>
      <c r="S212" s="181">
        <v>0</v>
      </c>
      <c r="T212" s="18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83" t="s">
        <v>159</v>
      </c>
      <c r="AT212" s="183" t="s">
        <v>144</v>
      </c>
      <c r="AU212" s="183" t="s">
        <v>85</v>
      </c>
      <c r="AY212" s="19" t="s">
        <v>141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9" t="s">
        <v>83</v>
      </c>
      <c r="BK212" s="184">
        <f>ROUND(I212*H212,2)</f>
        <v>0</v>
      </c>
      <c r="BL212" s="19" t="s">
        <v>159</v>
      </c>
      <c r="BM212" s="183" t="s">
        <v>773</v>
      </c>
    </row>
    <row r="213" s="14" customFormat="1">
      <c r="A213" s="14"/>
      <c r="B213" s="193"/>
      <c r="C213" s="14"/>
      <c r="D213" s="186" t="s">
        <v>168</v>
      </c>
      <c r="E213" s="194" t="s">
        <v>1</v>
      </c>
      <c r="F213" s="195" t="s">
        <v>774</v>
      </c>
      <c r="G213" s="14"/>
      <c r="H213" s="196">
        <v>938.08000000000004</v>
      </c>
      <c r="I213" s="197"/>
      <c r="J213" s="14"/>
      <c r="K213" s="14"/>
      <c r="L213" s="193"/>
      <c r="M213" s="198"/>
      <c r="N213" s="199"/>
      <c r="O213" s="199"/>
      <c r="P213" s="199"/>
      <c r="Q213" s="199"/>
      <c r="R213" s="199"/>
      <c r="S213" s="199"/>
      <c r="T213" s="20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4" t="s">
        <v>168</v>
      </c>
      <c r="AU213" s="194" t="s">
        <v>85</v>
      </c>
      <c r="AV213" s="14" t="s">
        <v>85</v>
      </c>
      <c r="AW213" s="14" t="s">
        <v>31</v>
      </c>
      <c r="AX213" s="14" t="s">
        <v>83</v>
      </c>
      <c r="AY213" s="194" t="s">
        <v>141</v>
      </c>
    </row>
    <row r="214" s="2" customFormat="1" ht="24.15" customHeight="1">
      <c r="A214" s="38"/>
      <c r="B214" s="171"/>
      <c r="C214" s="172" t="s">
        <v>400</v>
      </c>
      <c r="D214" s="172" t="s">
        <v>144</v>
      </c>
      <c r="E214" s="173" t="s">
        <v>465</v>
      </c>
      <c r="F214" s="174" t="s">
        <v>466</v>
      </c>
      <c r="G214" s="175" t="s">
        <v>276</v>
      </c>
      <c r="H214" s="176">
        <v>72.159999999999997</v>
      </c>
      <c r="I214" s="177"/>
      <c r="J214" s="178">
        <f>ROUND(I214*H214,2)</f>
        <v>0</v>
      </c>
      <c r="K214" s="174" t="s">
        <v>223</v>
      </c>
      <c r="L214" s="39"/>
      <c r="M214" s="179" t="s">
        <v>1</v>
      </c>
      <c r="N214" s="180" t="s">
        <v>40</v>
      </c>
      <c r="O214" s="77"/>
      <c r="P214" s="181">
        <f>O214*H214</f>
        <v>0</v>
      </c>
      <c r="Q214" s="181">
        <v>0</v>
      </c>
      <c r="R214" s="181">
        <f>Q214*H214</f>
        <v>0</v>
      </c>
      <c r="S214" s="181">
        <v>0</v>
      </c>
      <c r="T214" s="18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83" t="s">
        <v>159</v>
      </c>
      <c r="AT214" s="183" t="s">
        <v>144</v>
      </c>
      <c r="AU214" s="183" t="s">
        <v>85</v>
      </c>
      <c r="AY214" s="19" t="s">
        <v>141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9" t="s">
        <v>83</v>
      </c>
      <c r="BK214" s="184">
        <f>ROUND(I214*H214,2)</f>
        <v>0</v>
      </c>
      <c r="BL214" s="19" t="s">
        <v>159</v>
      </c>
      <c r="BM214" s="183" t="s">
        <v>775</v>
      </c>
    </row>
    <row r="215" s="2" customFormat="1" ht="44.25" customHeight="1">
      <c r="A215" s="38"/>
      <c r="B215" s="171"/>
      <c r="C215" s="172" t="s">
        <v>406</v>
      </c>
      <c r="D215" s="172" t="s">
        <v>144</v>
      </c>
      <c r="E215" s="173" t="s">
        <v>469</v>
      </c>
      <c r="F215" s="174" t="s">
        <v>470</v>
      </c>
      <c r="G215" s="175" t="s">
        <v>276</v>
      </c>
      <c r="H215" s="176">
        <v>72.159999999999997</v>
      </c>
      <c r="I215" s="177"/>
      <c r="J215" s="178">
        <f>ROUND(I215*H215,2)</f>
        <v>0</v>
      </c>
      <c r="K215" s="174" t="s">
        <v>223</v>
      </c>
      <c r="L215" s="39"/>
      <c r="M215" s="179" t="s">
        <v>1</v>
      </c>
      <c r="N215" s="180" t="s">
        <v>40</v>
      </c>
      <c r="O215" s="77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83" t="s">
        <v>159</v>
      </c>
      <c r="AT215" s="183" t="s">
        <v>144</v>
      </c>
      <c r="AU215" s="183" t="s">
        <v>85</v>
      </c>
      <c r="AY215" s="19" t="s">
        <v>141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9" t="s">
        <v>83</v>
      </c>
      <c r="BK215" s="184">
        <f>ROUND(I215*H215,2)</f>
        <v>0</v>
      </c>
      <c r="BL215" s="19" t="s">
        <v>159</v>
      </c>
      <c r="BM215" s="183" t="s">
        <v>776</v>
      </c>
    </row>
    <row r="216" s="12" customFormat="1" ht="22.8" customHeight="1">
      <c r="A216" s="12"/>
      <c r="B216" s="158"/>
      <c r="C216" s="12"/>
      <c r="D216" s="159" t="s">
        <v>74</v>
      </c>
      <c r="E216" s="169" t="s">
        <v>472</v>
      </c>
      <c r="F216" s="169" t="s">
        <v>473</v>
      </c>
      <c r="G216" s="12"/>
      <c r="H216" s="12"/>
      <c r="I216" s="161"/>
      <c r="J216" s="170">
        <f>BK216</f>
        <v>0</v>
      </c>
      <c r="K216" s="12"/>
      <c r="L216" s="158"/>
      <c r="M216" s="163"/>
      <c r="N216" s="164"/>
      <c r="O216" s="164"/>
      <c r="P216" s="165">
        <f>P217</f>
        <v>0</v>
      </c>
      <c r="Q216" s="164"/>
      <c r="R216" s="165">
        <f>R217</f>
        <v>0</v>
      </c>
      <c r="S216" s="164"/>
      <c r="T216" s="166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59" t="s">
        <v>83</v>
      </c>
      <c r="AT216" s="167" t="s">
        <v>74</v>
      </c>
      <c r="AU216" s="167" t="s">
        <v>83</v>
      </c>
      <c r="AY216" s="159" t="s">
        <v>141</v>
      </c>
      <c r="BK216" s="168">
        <f>BK217</f>
        <v>0</v>
      </c>
    </row>
    <row r="217" s="2" customFormat="1" ht="24.15" customHeight="1">
      <c r="A217" s="38"/>
      <c r="B217" s="171"/>
      <c r="C217" s="172" t="s">
        <v>412</v>
      </c>
      <c r="D217" s="172" t="s">
        <v>144</v>
      </c>
      <c r="E217" s="173" t="s">
        <v>475</v>
      </c>
      <c r="F217" s="174" t="s">
        <v>476</v>
      </c>
      <c r="G217" s="175" t="s">
        <v>276</v>
      </c>
      <c r="H217" s="176">
        <v>852.01300000000003</v>
      </c>
      <c r="I217" s="177"/>
      <c r="J217" s="178">
        <f>ROUND(I217*H217,2)</f>
        <v>0</v>
      </c>
      <c r="K217" s="174" t="s">
        <v>223</v>
      </c>
      <c r="L217" s="39"/>
      <c r="M217" s="201" t="s">
        <v>1</v>
      </c>
      <c r="N217" s="202" t="s">
        <v>40</v>
      </c>
      <c r="O217" s="203"/>
      <c r="P217" s="204">
        <f>O217*H217</f>
        <v>0</v>
      </c>
      <c r="Q217" s="204">
        <v>0</v>
      </c>
      <c r="R217" s="204">
        <f>Q217*H217</f>
        <v>0</v>
      </c>
      <c r="S217" s="204">
        <v>0</v>
      </c>
      <c r="T217" s="20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83" t="s">
        <v>159</v>
      </c>
      <c r="AT217" s="183" t="s">
        <v>144</v>
      </c>
      <c r="AU217" s="183" t="s">
        <v>85</v>
      </c>
      <c r="AY217" s="19" t="s">
        <v>141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9" t="s">
        <v>83</v>
      </c>
      <c r="BK217" s="184">
        <f>ROUND(I217*H217,2)</f>
        <v>0</v>
      </c>
      <c r="BL217" s="19" t="s">
        <v>159</v>
      </c>
      <c r="BM217" s="183" t="s">
        <v>777</v>
      </c>
    </row>
    <row r="218" s="2" customFormat="1" ht="6.96" customHeight="1">
      <c r="A218" s="38"/>
      <c r="B218" s="60"/>
      <c r="C218" s="61"/>
      <c r="D218" s="61"/>
      <c r="E218" s="61"/>
      <c r="F218" s="61"/>
      <c r="G218" s="61"/>
      <c r="H218" s="61"/>
      <c r="I218" s="61"/>
      <c r="J218" s="61"/>
      <c r="K218" s="61"/>
      <c r="L218" s="39"/>
      <c r="M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</row>
  </sheetData>
  <autoFilter ref="C122:K21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110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MĚSTSKÝ PARK PŘELOUČ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111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778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6. 11. 2023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113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114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33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ROUND(J121,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2" t="s">
        <v>40</v>
      </c>
      <c r="F33" s="127">
        <f>ROUND((SUM(BE121:BE192)),  2)</f>
        <v>0</v>
      </c>
      <c r="G33" s="38"/>
      <c r="H33" s="38"/>
      <c r="I33" s="128">
        <v>0.20999999999999999</v>
      </c>
      <c r="J33" s="127">
        <f>ROUND(((SUM(BE121:BE192))*I33),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7">
        <f>ROUND((SUM(BF121:BF192)),  2)</f>
        <v>0</v>
      </c>
      <c r="G34" s="38"/>
      <c r="H34" s="38"/>
      <c r="I34" s="128">
        <v>0.14999999999999999</v>
      </c>
      <c r="J34" s="127">
        <f>ROUND(((SUM(BF121:BF192))*I34),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7">
        <f>ROUND((SUM(BG121:BG192)),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7">
        <f>ROUND((SUM(BH121:BH192)),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7">
        <f>ROUND((SUM(BI121:BI192)),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MĚSTSKÝ PARK PŘELOUČ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111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101.5 - VĚTEV 5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Přelouč</v>
      </c>
      <c r="G89" s="38"/>
      <c r="H89" s="38"/>
      <c r="I89" s="32" t="s">
        <v>22</v>
      </c>
      <c r="J89" s="69" t="str">
        <f>IF(J12="","",J12)</f>
        <v>6. 11. 2023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Město Přelouč</v>
      </c>
      <c r="G91" s="38"/>
      <c r="H91" s="38"/>
      <c r="I91" s="32" t="s">
        <v>30</v>
      </c>
      <c r="J91" s="36" t="str">
        <f>E21</f>
        <v>VDI Projekt s.r.o.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>Sýkorová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116</v>
      </c>
      <c r="D94" s="129"/>
      <c r="E94" s="129"/>
      <c r="F94" s="129"/>
      <c r="G94" s="129"/>
      <c r="H94" s="129"/>
      <c r="I94" s="129"/>
      <c r="J94" s="138" t="s">
        <v>117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118</v>
      </c>
      <c r="D96" s="38"/>
      <c r="E96" s="38"/>
      <c r="F96" s="38"/>
      <c r="G96" s="38"/>
      <c r="H96" s="38"/>
      <c r="I96" s="38"/>
      <c r="J96" s="96">
        <f>J121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119</v>
      </c>
    </row>
    <row r="97" s="9" customFormat="1" ht="24.96" customHeight="1">
      <c r="A97" s="9"/>
      <c r="B97" s="140"/>
      <c r="C97" s="9"/>
      <c r="D97" s="141" t="s">
        <v>210</v>
      </c>
      <c r="E97" s="142"/>
      <c r="F97" s="142"/>
      <c r="G97" s="142"/>
      <c r="H97" s="142"/>
      <c r="I97" s="142"/>
      <c r="J97" s="143">
        <f>J122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211</v>
      </c>
      <c r="E98" s="146"/>
      <c r="F98" s="146"/>
      <c r="G98" s="146"/>
      <c r="H98" s="146"/>
      <c r="I98" s="146"/>
      <c r="J98" s="147">
        <f>J123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212</v>
      </c>
      <c r="E99" s="146"/>
      <c r="F99" s="146"/>
      <c r="G99" s="146"/>
      <c r="H99" s="146"/>
      <c r="I99" s="146"/>
      <c r="J99" s="147">
        <f>J162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214</v>
      </c>
      <c r="E100" s="146"/>
      <c r="F100" s="146"/>
      <c r="G100" s="146"/>
      <c r="H100" s="146"/>
      <c r="I100" s="146"/>
      <c r="J100" s="147">
        <f>J175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216</v>
      </c>
      <c r="E101" s="146"/>
      <c r="F101" s="146"/>
      <c r="G101" s="146"/>
      <c r="H101" s="146"/>
      <c r="I101" s="146"/>
      <c r="J101" s="147">
        <f>J191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125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38"/>
      <c r="D111" s="38"/>
      <c r="E111" s="121" t="str">
        <f>E7</f>
        <v>MĚSTSKÝ PARK PŘELOUČ</v>
      </c>
      <c r="F111" s="32"/>
      <c r="G111" s="32"/>
      <c r="H111" s="32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111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67" t="str">
        <f>E9</f>
        <v>SO 101.5 - VĚTEV 5</v>
      </c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38"/>
      <c r="E115" s="38"/>
      <c r="F115" s="27" t="str">
        <f>F12</f>
        <v>Přelouč</v>
      </c>
      <c r="G115" s="38"/>
      <c r="H115" s="38"/>
      <c r="I115" s="32" t="s">
        <v>22</v>
      </c>
      <c r="J115" s="69" t="str">
        <f>IF(J12="","",J12)</f>
        <v>6. 11. 2023</v>
      </c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38"/>
      <c r="E117" s="38"/>
      <c r="F117" s="27" t="str">
        <f>E15</f>
        <v>Město Přelouč</v>
      </c>
      <c r="G117" s="38"/>
      <c r="H117" s="38"/>
      <c r="I117" s="32" t="s">
        <v>30</v>
      </c>
      <c r="J117" s="36" t="str">
        <f>E21</f>
        <v>VDI Projekt s.r.o.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38"/>
      <c r="E118" s="38"/>
      <c r="F118" s="27" t="str">
        <f>IF(E18="","",E18)</f>
        <v>Vyplň údaj</v>
      </c>
      <c r="G118" s="38"/>
      <c r="H118" s="38"/>
      <c r="I118" s="32" t="s">
        <v>32</v>
      </c>
      <c r="J118" s="36" t="str">
        <f>E24</f>
        <v>Sýkorová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48"/>
      <c r="B120" s="149"/>
      <c r="C120" s="150" t="s">
        <v>126</v>
      </c>
      <c r="D120" s="151" t="s">
        <v>60</v>
      </c>
      <c r="E120" s="151" t="s">
        <v>56</v>
      </c>
      <c r="F120" s="151" t="s">
        <v>57</v>
      </c>
      <c r="G120" s="151" t="s">
        <v>127</v>
      </c>
      <c r="H120" s="151" t="s">
        <v>128</v>
      </c>
      <c r="I120" s="151" t="s">
        <v>129</v>
      </c>
      <c r="J120" s="151" t="s">
        <v>117</v>
      </c>
      <c r="K120" s="152" t="s">
        <v>130</v>
      </c>
      <c r="L120" s="153"/>
      <c r="M120" s="86" t="s">
        <v>1</v>
      </c>
      <c r="N120" s="87" t="s">
        <v>39</v>
      </c>
      <c r="O120" s="87" t="s">
        <v>131</v>
      </c>
      <c r="P120" s="87" t="s">
        <v>132</v>
      </c>
      <c r="Q120" s="87" t="s">
        <v>133</v>
      </c>
      <c r="R120" s="87" t="s">
        <v>134</v>
      </c>
      <c r="S120" s="87" t="s">
        <v>135</v>
      </c>
      <c r="T120" s="88" t="s">
        <v>136</v>
      </c>
      <c r="U120" s="148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</row>
    <row r="121" s="2" customFormat="1" ht="22.8" customHeight="1">
      <c r="A121" s="38"/>
      <c r="B121" s="39"/>
      <c r="C121" s="93" t="s">
        <v>137</v>
      </c>
      <c r="D121" s="38"/>
      <c r="E121" s="38"/>
      <c r="F121" s="38"/>
      <c r="G121" s="38"/>
      <c r="H121" s="38"/>
      <c r="I121" s="38"/>
      <c r="J121" s="154">
        <f>BK121</f>
        <v>0</v>
      </c>
      <c r="K121" s="38"/>
      <c r="L121" s="39"/>
      <c r="M121" s="89"/>
      <c r="N121" s="73"/>
      <c r="O121" s="90"/>
      <c r="P121" s="155">
        <f>P122</f>
        <v>0</v>
      </c>
      <c r="Q121" s="90"/>
      <c r="R121" s="155">
        <f>R122</f>
        <v>264.98890299999999</v>
      </c>
      <c r="S121" s="90"/>
      <c r="T121" s="156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74</v>
      </c>
      <c r="AU121" s="19" t="s">
        <v>119</v>
      </c>
      <c r="BK121" s="157">
        <f>BK122</f>
        <v>0</v>
      </c>
    </row>
    <row r="122" s="12" customFormat="1" ht="25.92" customHeight="1">
      <c r="A122" s="12"/>
      <c r="B122" s="158"/>
      <c r="C122" s="12"/>
      <c r="D122" s="159" t="s">
        <v>74</v>
      </c>
      <c r="E122" s="160" t="s">
        <v>217</v>
      </c>
      <c r="F122" s="160" t="s">
        <v>218</v>
      </c>
      <c r="G122" s="12"/>
      <c r="H122" s="12"/>
      <c r="I122" s="161"/>
      <c r="J122" s="162">
        <f>BK122</f>
        <v>0</v>
      </c>
      <c r="K122" s="12"/>
      <c r="L122" s="158"/>
      <c r="M122" s="163"/>
      <c r="N122" s="164"/>
      <c r="O122" s="164"/>
      <c r="P122" s="165">
        <f>P123+P162+P175+P191</f>
        <v>0</v>
      </c>
      <c r="Q122" s="164"/>
      <c r="R122" s="165">
        <f>R123+R162+R175+R191</f>
        <v>264.98890299999999</v>
      </c>
      <c r="S122" s="164"/>
      <c r="T122" s="166">
        <f>T123+T162+T175+T191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9" t="s">
        <v>83</v>
      </c>
      <c r="AT122" s="167" t="s">
        <v>74</v>
      </c>
      <c r="AU122" s="167" t="s">
        <v>75</v>
      </c>
      <c r="AY122" s="159" t="s">
        <v>141</v>
      </c>
      <c r="BK122" s="168">
        <f>BK123+BK162+BK175+BK191</f>
        <v>0</v>
      </c>
    </row>
    <row r="123" s="12" customFormat="1" ht="22.8" customHeight="1">
      <c r="A123" s="12"/>
      <c r="B123" s="158"/>
      <c r="C123" s="12"/>
      <c r="D123" s="159" t="s">
        <v>74</v>
      </c>
      <c r="E123" s="169" t="s">
        <v>83</v>
      </c>
      <c r="F123" s="169" t="s">
        <v>219</v>
      </c>
      <c r="G123" s="12"/>
      <c r="H123" s="12"/>
      <c r="I123" s="161"/>
      <c r="J123" s="170">
        <f>BK123</f>
        <v>0</v>
      </c>
      <c r="K123" s="12"/>
      <c r="L123" s="158"/>
      <c r="M123" s="163"/>
      <c r="N123" s="164"/>
      <c r="O123" s="164"/>
      <c r="P123" s="165">
        <f>SUM(P124:P161)</f>
        <v>0</v>
      </c>
      <c r="Q123" s="164"/>
      <c r="R123" s="165">
        <f>SUM(R124:R161)</f>
        <v>175.83288400000001</v>
      </c>
      <c r="S123" s="164"/>
      <c r="T123" s="166">
        <f>SUM(T124:T161)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9" t="s">
        <v>83</v>
      </c>
      <c r="AT123" s="167" t="s">
        <v>74</v>
      </c>
      <c r="AU123" s="167" t="s">
        <v>83</v>
      </c>
      <c r="AY123" s="159" t="s">
        <v>141</v>
      </c>
      <c r="BK123" s="168">
        <f>SUM(BK124:BK161)</f>
        <v>0</v>
      </c>
    </row>
    <row r="124" s="2" customFormat="1" ht="24.15" customHeight="1">
      <c r="A124" s="38"/>
      <c r="B124" s="171"/>
      <c r="C124" s="172" t="s">
        <v>83</v>
      </c>
      <c r="D124" s="172" t="s">
        <v>144</v>
      </c>
      <c r="E124" s="173" t="s">
        <v>220</v>
      </c>
      <c r="F124" s="174" t="s">
        <v>221</v>
      </c>
      <c r="G124" s="175" t="s">
        <v>222</v>
      </c>
      <c r="H124" s="176">
        <v>232</v>
      </c>
      <c r="I124" s="177"/>
      <c r="J124" s="178">
        <f>ROUND(I124*H124,2)</f>
        <v>0</v>
      </c>
      <c r="K124" s="174" t="s">
        <v>223</v>
      </c>
      <c r="L124" s="39"/>
      <c r="M124" s="179" t="s">
        <v>1</v>
      </c>
      <c r="N124" s="180" t="s">
        <v>40</v>
      </c>
      <c r="O124" s="77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3" t="s">
        <v>159</v>
      </c>
      <c r="AT124" s="183" t="s">
        <v>144</v>
      </c>
      <c r="AU124" s="183" t="s">
        <v>85</v>
      </c>
      <c r="AY124" s="19" t="s">
        <v>141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9" t="s">
        <v>83</v>
      </c>
      <c r="BK124" s="184">
        <f>ROUND(I124*H124,2)</f>
        <v>0</v>
      </c>
      <c r="BL124" s="19" t="s">
        <v>159</v>
      </c>
      <c r="BM124" s="183" t="s">
        <v>779</v>
      </c>
    </row>
    <row r="125" s="13" customFormat="1">
      <c r="A125" s="13"/>
      <c r="B125" s="185"/>
      <c r="C125" s="13"/>
      <c r="D125" s="186" t="s">
        <v>168</v>
      </c>
      <c r="E125" s="187" t="s">
        <v>1</v>
      </c>
      <c r="F125" s="188" t="s">
        <v>225</v>
      </c>
      <c r="G125" s="13"/>
      <c r="H125" s="187" t="s">
        <v>1</v>
      </c>
      <c r="I125" s="189"/>
      <c r="J125" s="13"/>
      <c r="K125" s="13"/>
      <c r="L125" s="185"/>
      <c r="M125" s="190"/>
      <c r="N125" s="191"/>
      <c r="O125" s="191"/>
      <c r="P125" s="191"/>
      <c r="Q125" s="191"/>
      <c r="R125" s="191"/>
      <c r="S125" s="191"/>
      <c r="T125" s="19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7" t="s">
        <v>168</v>
      </c>
      <c r="AU125" s="187" t="s">
        <v>85</v>
      </c>
      <c r="AV125" s="13" t="s">
        <v>83</v>
      </c>
      <c r="AW125" s="13" t="s">
        <v>31</v>
      </c>
      <c r="AX125" s="13" t="s">
        <v>75</v>
      </c>
      <c r="AY125" s="187" t="s">
        <v>141</v>
      </c>
    </row>
    <row r="126" s="14" customFormat="1">
      <c r="A126" s="14"/>
      <c r="B126" s="193"/>
      <c r="C126" s="14"/>
      <c r="D126" s="186" t="s">
        <v>168</v>
      </c>
      <c r="E126" s="194" t="s">
        <v>1</v>
      </c>
      <c r="F126" s="195" t="s">
        <v>780</v>
      </c>
      <c r="G126" s="14"/>
      <c r="H126" s="196">
        <v>232</v>
      </c>
      <c r="I126" s="197"/>
      <c r="J126" s="14"/>
      <c r="K126" s="14"/>
      <c r="L126" s="193"/>
      <c r="M126" s="198"/>
      <c r="N126" s="199"/>
      <c r="O126" s="199"/>
      <c r="P126" s="199"/>
      <c r="Q126" s="199"/>
      <c r="R126" s="199"/>
      <c r="S126" s="199"/>
      <c r="T126" s="20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4" t="s">
        <v>168</v>
      </c>
      <c r="AU126" s="194" t="s">
        <v>85</v>
      </c>
      <c r="AV126" s="14" t="s">
        <v>85</v>
      </c>
      <c r="AW126" s="14" t="s">
        <v>31</v>
      </c>
      <c r="AX126" s="14" t="s">
        <v>83</v>
      </c>
      <c r="AY126" s="194" t="s">
        <v>141</v>
      </c>
    </row>
    <row r="127" s="2" customFormat="1" ht="33" customHeight="1">
      <c r="A127" s="38"/>
      <c r="B127" s="171"/>
      <c r="C127" s="172" t="s">
        <v>85</v>
      </c>
      <c r="D127" s="172" t="s">
        <v>144</v>
      </c>
      <c r="E127" s="173" t="s">
        <v>237</v>
      </c>
      <c r="F127" s="174" t="s">
        <v>238</v>
      </c>
      <c r="G127" s="175" t="s">
        <v>239</v>
      </c>
      <c r="H127" s="176">
        <v>127.53</v>
      </c>
      <c r="I127" s="177"/>
      <c r="J127" s="178">
        <f>ROUND(I127*H127,2)</f>
        <v>0</v>
      </c>
      <c r="K127" s="174" t="s">
        <v>223</v>
      </c>
      <c r="L127" s="39"/>
      <c r="M127" s="179" t="s">
        <v>1</v>
      </c>
      <c r="N127" s="180" t="s">
        <v>40</v>
      </c>
      <c r="O127" s="77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3" t="s">
        <v>159</v>
      </c>
      <c r="AT127" s="183" t="s">
        <v>144</v>
      </c>
      <c r="AU127" s="183" t="s">
        <v>85</v>
      </c>
      <c r="AY127" s="19" t="s">
        <v>141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9" t="s">
        <v>83</v>
      </c>
      <c r="BK127" s="184">
        <f>ROUND(I127*H127,2)</f>
        <v>0</v>
      </c>
      <c r="BL127" s="19" t="s">
        <v>159</v>
      </c>
      <c r="BM127" s="183" t="s">
        <v>781</v>
      </c>
    </row>
    <row r="128" s="14" customFormat="1">
      <c r="A128" s="14"/>
      <c r="B128" s="193"/>
      <c r="C128" s="14"/>
      <c r="D128" s="186" t="s">
        <v>168</v>
      </c>
      <c r="E128" s="194" t="s">
        <v>1</v>
      </c>
      <c r="F128" s="195" t="s">
        <v>782</v>
      </c>
      <c r="G128" s="14"/>
      <c r="H128" s="196">
        <v>51.329999999999998</v>
      </c>
      <c r="I128" s="197"/>
      <c r="J128" s="14"/>
      <c r="K128" s="14"/>
      <c r="L128" s="193"/>
      <c r="M128" s="198"/>
      <c r="N128" s="199"/>
      <c r="O128" s="199"/>
      <c r="P128" s="199"/>
      <c r="Q128" s="199"/>
      <c r="R128" s="199"/>
      <c r="S128" s="199"/>
      <c r="T128" s="20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4" t="s">
        <v>168</v>
      </c>
      <c r="AU128" s="194" t="s">
        <v>85</v>
      </c>
      <c r="AV128" s="14" t="s">
        <v>85</v>
      </c>
      <c r="AW128" s="14" t="s">
        <v>31</v>
      </c>
      <c r="AX128" s="14" t="s">
        <v>75</v>
      </c>
      <c r="AY128" s="194" t="s">
        <v>141</v>
      </c>
    </row>
    <row r="129" s="14" customFormat="1">
      <c r="A129" s="14"/>
      <c r="B129" s="193"/>
      <c r="C129" s="14"/>
      <c r="D129" s="186" t="s">
        <v>168</v>
      </c>
      <c r="E129" s="194" t="s">
        <v>1</v>
      </c>
      <c r="F129" s="195" t="s">
        <v>783</v>
      </c>
      <c r="G129" s="14"/>
      <c r="H129" s="196">
        <v>253.97800000000001</v>
      </c>
      <c r="I129" s="197"/>
      <c r="J129" s="14"/>
      <c r="K129" s="14"/>
      <c r="L129" s="193"/>
      <c r="M129" s="198"/>
      <c r="N129" s="199"/>
      <c r="O129" s="199"/>
      <c r="P129" s="199"/>
      <c r="Q129" s="199"/>
      <c r="R129" s="199"/>
      <c r="S129" s="199"/>
      <c r="T129" s="20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4" t="s">
        <v>168</v>
      </c>
      <c r="AU129" s="194" t="s">
        <v>85</v>
      </c>
      <c r="AV129" s="14" t="s">
        <v>85</v>
      </c>
      <c r="AW129" s="14" t="s">
        <v>31</v>
      </c>
      <c r="AX129" s="14" t="s">
        <v>75</v>
      </c>
      <c r="AY129" s="194" t="s">
        <v>141</v>
      </c>
    </row>
    <row r="130" s="14" customFormat="1">
      <c r="A130" s="14"/>
      <c r="B130" s="193"/>
      <c r="C130" s="14"/>
      <c r="D130" s="186" t="s">
        <v>168</v>
      </c>
      <c r="E130" s="194" t="s">
        <v>1</v>
      </c>
      <c r="F130" s="195" t="s">
        <v>784</v>
      </c>
      <c r="G130" s="14"/>
      <c r="H130" s="196">
        <v>127.53</v>
      </c>
      <c r="I130" s="197"/>
      <c r="J130" s="14"/>
      <c r="K130" s="14"/>
      <c r="L130" s="193"/>
      <c r="M130" s="198"/>
      <c r="N130" s="199"/>
      <c r="O130" s="199"/>
      <c r="P130" s="199"/>
      <c r="Q130" s="199"/>
      <c r="R130" s="199"/>
      <c r="S130" s="199"/>
      <c r="T130" s="20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4" t="s">
        <v>168</v>
      </c>
      <c r="AU130" s="194" t="s">
        <v>85</v>
      </c>
      <c r="AV130" s="14" t="s">
        <v>85</v>
      </c>
      <c r="AW130" s="14" t="s">
        <v>31</v>
      </c>
      <c r="AX130" s="14" t="s">
        <v>83</v>
      </c>
      <c r="AY130" s="194" t="s">
        <v>141</v>
      </c>
    </row>
    <row r="131" s="2" customFormat="1" ht="24.15" customHeight="1">
      <c r="A131" s="38"/>
      <c r="B131" s="171"/>
      <c r="C131" s="172" t="s">
        <v>155</v>
      </c>
      <c r="D131" s="172" t="s">
        <v>144</v>
      </c>
      <c r="E131" s="173" t="s">
        <v>245</v>
      </c>
      <c r="F131" s="174" t="s">
        <v>246</v>
      </c>
      <c r="G131" s="175" t="s">
        <v>222</v>
      </c>
      <c r="H131" s="176">
        <v>232</v>
      </c>
      <c r="I131" s="177"/>
      <c r="J131" s="178">
        <f>ROUND(I131*H131,2)</f>
        <v>0</v>
      </c>
      <c r="K131" s="174" t="s">
        <v>223</v>
      </c>
      <c r="L131" s="39"/>
      <c r="M131" s="179" t="s">
        <v>1</v>
      </c>
      <c r="N131" s="180" t="s">
        <v>40</v>
      </c>
      <c r="O131" s="77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3" t="s">
        <v>159</v>
      </c>
      <c r="AT131" s="183" t="s">
        <v>144</v>
      </c>
      <c r="AU131" s="183" t="s">
        <v>85</v>
      </c>
      <c r="AY131" s="19" t="s">
        <v>141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9" t="s">
        <v>83</v>
      </c>
      <c r="BK131" s="184">
        <f>ROUND(I131*H131,2)</f>
        <v>0</v>
      </c>
      <c r="BL131" s="19" t="s">
        <v>159</v>
      </c>
      <c r="BM131" s="183" t="s">
        <v>785</v>
      </c>
    </row>
    <row r="132" s="2" customFormat="1" ht="24.15" customHeight="1">
      <c r="A132" s="38"/>
      <c r="B132" s="171"/>
      <c r="C132" s="172" t="s">
        <v>159</v>
      </c>
      <c r="D132" s="172" t="s">
        <v>144</v>
      </c>
      <c r="E132" s="173" t="s">
        <v>249</v>
      </c>
      <c r="F132" s="174" t="s">
        <v>250</v>
      </c>
      <c r="G132" s="175" t="s">
        <v>222</v>
      </c>
      <c r="H132" s="176">
        <v>1856</v>
      </c>
      <c r="I132" s="177"/>
      <c r="J132" s="178">
        <f>ROUND(I132*H132,2)</f>
        <v>0</v>
      </c>
      <c r="K132" s="174" t="s">
        <v>223</v>
      </c>
      <c r="L132" s="39"/>
      <c r="M132" s="179" t="s">
        <v>1</v>
      </c>
      <c r="N132" s="180" t="s">
        <v>40</v>
      </c>
      <c r="O132" s="77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3" t="s">
        <v>159</v>
      </c>
      <c r="AT132" s="183" t="s">
        <v>144</v>
      </c>
      <c r="AU132" s="183" t="s">
        <v>85</v>
      </c>
      <c r="AY132" s="19" t="s">
        <v>141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9" t="s">
        <v>83</v>
      </c>
      <c r="BK132" s="184">
        <f>ROUND(I132*H132,2)</f>
        <v>0</v>
      </c>
      <c r="BL132" s="19" t="s">
        <v>159</v>
      </c>
      <c r="BM132" s="183" t="s">
        <v>786</v>
      </c>
    </row>
    <row r="133" s="14" customFormat="1">
      <c r="A133" s="14"/>
      <c r="B133" s="193"/>
      <c r="C133" s="14"/>
      <c r="D133" s="186" t="s">
        <v>168</v>
      </c>
      <c r="E133" s="194" t="s">
        <v>1</v>
      </c>
      <c r="F133" s="195" t="s">
        <v>787</v>
      </c>
      <c r="G133" s="14"/>
      <c r="H133" s="196">
        <v>1856</v>
      </c>
      <c r="I133" s="197"/>
      <c r="J133" s="14"/>
      <c r="K133" s="14"/>
      <c r="L133" s="193"/>
      <c r="M133" s="198"/>
      <c r="N133" s="199"/>
      <c r="O133" s="199"/>
      <c r="P133" s="199"/>
      <c r="Q133" s="199"/>
      <c r="R133" s="199"/>
      <c r="S133" s="199"/>
      <c r="T133" s="20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4" t="s">
        <v>168</v>
      </c>
      <c r="AU133" s="194" t="s">
        <v>85</v>
      </c>
      <c r="AV133" s="14" t="s">
        <v>85</v>
      </c>
      <c r="AW133" s="14" t="s">
        <v>31</v>
      </c>
      <c r="AX133" s="14" t="s">
        <v>83</v>
      </c>
      <c r="AY133" s="194" t="s">
        <v>141</v>
      </c>
    </row>
    <row r="134" s="2" customFormat="1" ht="37.8" customHeight="1">
      <c r="A134" s="38"/>
      <c r="B134" s="171"/>
      <c r="C134" s="172" t="s">
        <v>140</v>
      </c>
      <c r="D134" s="172" t="s">
        <v>144</v>
      </c>
      <c r="E134" s="173" t="s">
        <v>253</v>
      </c>
      <c r="F134" s="174" t="s">
        <v>254</v>
      </c>
      <c r="G134" s="175" t="s">
        <v>239</v>
      </c>
      <c r="H134" s="176">
        <v>127.53</v>
      </c>
      <c r="I134" s="177"/>
      <c r="J134" s="178">
        <f>ROUND(I134*H134,2)</f>
        <v>0</v>
      </c>
      <c r="K134" s="174" t="s">
        <v>223</v>
      </c>
      <c r="L134" s="39"/>
      <c r="M134" s="179" t="s">
        <v>1</v>
      </c>
      <c r="N134" s="180" t="s">
        <v>40</v>
      </c>
      <c r="O134" s="77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3" t="s">
        <v>159</v>
      </c>
      <c r="AT134" s="183" t="s">
        <v>144</v>
      </c>
      <c r="AU134" s="183" t="s">
        <v>85</v>
      </c>
      <c r="AY134" s="19" t="s">
        <v>141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83</v>
      </c>
      <c r="BK134" s="184">
        <f>ROUND(I134*H134,2)</f>
        <v>0</v>
      </c>
      <c r="BL134" s="19" t="s">
        <v>159</v>
      </c>
      <c r="BM134" s="183" t="s">
        <v>788</v>
      </c>
    </row>
    <row r="135" s="14" customFormat="1">
      <c r="A135" s="14"/>
      <c r="B135" s="193"/>
      <c r="C135" s="14"/>
      <c r="D135" s="186" t="s">
        <v>168</v>
      </c>
      <c r="E135" s="194" t="s">
        <v>1</v>
      </c>
      <c r="F135" s="195" t="s">
        <v>789</v>
      </c>
      <c r="G135" s="14"/>
      <c r="H135" s="196">
        <v>127.53</v>
      </c>
      <c r="I135" s="197"/>
      <c r="J135" s="14"/>
      <c r="K135" s="14"/>
      <c r="L135" s="193"/>
      <c r="M135" s="198"/>
      <c r="N135" s="199"/>
      <c r="O135" s="199"/>
      <c r="P135" s="199"/>
      <c r="Q135" s="199"/>
      <c r="R135" s="199"/>
      <c r="S135" s="199"/>
      <c r="T135" s="20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4" t="s">
        <v>168</v>
      </c>
      <c r="AU135" s="194" t="s">
        <v>85</v>
      </c>
      <c r="AV135" s="14" t="s">
        <v>85</v>
      </c>
      <c r="AW135" s="14" t="s">
        <v>31</v>
      </c>
      <c r="AX135" s="14" t="s">
        <v>83</v>
      </c>
      <c r="AY135" s="194" t="s">
        <v>141</v>
      </c>
    </row>
    <row r="136" s="2" customFormat="1" ht="37.8" customHeight="1">
      <c r="A136" s="38"/>
      <c r="B136" s="171"/>
      <c r="C136" s="172" t="s">
        <v>171</v>
      </c>
      <c r="D136" s="172" t="s">
        <v>144</v>
      </c>
      <c r="E136" s="173" t="s">
        <v>258</v>
      </c>
      <c r="F136" s="174" t="s">
        <v>259</v>
      </c>
      <c r="G136" s="175" t="s">
        <v>239</v>
      </c>
      <c r="H136" s="176">
        <v>510.12</v>
      </c>
      <c r="I136" s="177"/>
      <c r="J136" s="178">
        <f>ROUND(I136*H136,2)</f>
        <v>0</v>
      </c>
      <c r="K136" s="174" t="s">
        <v>223</v>
      </c>
      <c r="L136" s="39"/>
      <c r="M136" s="179" t="s">
        <v>1</v>
      </c>
      <c r="N136" s="180" t="s">
        <v>40</v>
      </c>
      <c r="O136" s="77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3" t="s">
        <v>159</v>
      </c>
      <c r="AT136" s="183" t="s">
        <v>144</v>
      </c>
      <c r="AU136" s="183" t="s">
        <v>85</v>
      </c>
      <c r="AY136" s="19" t="s">
        <v>141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9" t="s">
        <v>83</v>
      </c>
      <c r="BK136" s="184">
        <f>ROUND(I136*H136,2)</f>
        <v>0</v>
      </c>
      <c r="BL136" s="19" t="s">
        <v>159</v>
      </c>
      <c r="BM136" s="183" t="s">
        <v>790</v>
      </c>
    </row>
    <row r="137" s="14" customFormat="1">
      <c r="A137" s="14"/>
      <c r="B137" s="193"/>
      <c r="C137" s="14"/>
      <c r="D137" s="186" t="s">
        <v>168</v>
      </c>
      <c r="E137" s="194" t="s">
        <v>1</v>
      </c>
      <c r="F137" s="195" t="s">
        <v>791</v>
      </c>
      <c r="G137" s="14"/>
      <c r="H137" s="196">
        <v>510.12</v>
      </c>
      <c r="I137" s="197"/>
      <c r="J137" s="14"/>
      <c r="K137" s="14"/>
      <c r="L137" s="193"/>
      <c r="M137" s="198"/>
      <c r="N137" s="199"/>
      <c r="O137" s="199"/>
      <c r="P137" s="199"/>
      <c r="Q137" s="199"/>
      <c r="R137" s="199"/>
      <c r="S137" s="199"/>
      <c r="T137" s="20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4" t="s">
        <v>168</v>
      </c>
      <c r="AU137" s="194" t="s">
        <v>85</v>
      </c>
      <c r="AV137" s="14" t="s">
        <v>85</v>
      </c>
      <c r="AW137" s="14" t="s">
        <v>31</v>
      </c>
      <c r="AX137" s="14" t="s">
        <v>83</v>
      </c>
      <c r="AY137" s="194" t="s">
        <v>141</v>
      </c>
    </row>
    <row r="138" s="2" customFormat="1" ht="24.15" customHeight="1">
      <c r="A138" s="38"/>
      <c r="B138" s="171"/>
      <c r="C138" s="172" t="s">
        <v>179</v>
      </c>
      <c r="D138" s="172" t="s">
        <v>144</v>
      </c>
      <c r="E138" s="173" t="s">
        <v>266</v>
      </c>
      <c r="F138" s="174" t="s">
        <v>267</v>
      </c>
      <c r="G138" s="175" t="s">
        <v>239</v>
      </c>
      <c r="H138" s="176">
        <v>127.53</v>
      </c>
      <c r="I138" s="177"/>
      <c r="J138" s="178">
        <f>ROUND(I138*H138,2)</f>
        <v>0</v>
      </c>
      <c r="K138" s="174" t="s">
        <v>223</v>
      </c>
      <c r="L138" s="39"/>
      <c r="M138" s="179" t="s">
        <v>1</v>
      </c>
      <c r="N138" s="180" t="s">
        <v>40</v>
      </c>
      <c r="O138" s="77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3" t="s">
        <v>159</v>
      </c>
      <c r="AT138" s="183" t="s">
        <v>144</v>
      </c>
      <c r="AU138" s="183" t="s">
        <v>85</v>
      </c>
      <c r="AY138" s="19" t="s">
        <v>141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83</v>
      </c>
      <c r="BK138" s="184">
        <f>ROUND(I138*H138,2)</f>
        <v>0</v>
      </c>
      <c r="BL138" s="19" t="s">
        <v>159</v>
      </c>
      <c r="BM138" s="183" t="s">
        <v>792</v>
      </c>
    </row>
    <row r="139" s="2" customFormat="1" ht="33" customHeight="1">
      <c r="A139" s="38"/>
      <c r="B139" s="171"/>
      <c r="C139" s="172" t="s">
        <v>182</v>
      </c>
      <c r="D139" s="172" t="s">
        <v>144</v>
      </c>
      <c r="E139" s="173" t="s">
        <v>504</v>
      </c>
      <c r="F139" s="174" t="s">
        <v>505</v>
      </c>
      <c r="G139" s="175" t="s">
        <v>276</v>
      </c>
      <c r="H139" s="176">
        <v>242.30699999999999</v>
      </c>
      <c r="I139" s="177"/>
      <c r="J139" s="178">
        <f>ROUND(I139*H139,2)</f>
        <v>0</v>
      </c>
      <c r="K139" s="174" t="s">
        <v>223</v>
      </c>
      <c r="L139" s="39"/>
      <c r="M139" s="179" t="s">
        <v>1</v>
      </c>
      <c r="N139" s="180" t="s">
        <v>40</v>
      </c>
      <c r="O139" s="77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159</v>
      </c>
      <c r="AT139" s="183" t="s">
        <v>144</v>
      </c>
      <c r="AU139" s="183" t="s">
        <v>85</v>
      </c>
      <c r="AY139" s="19" t="s">
        <v>141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9" t="s">
        <v>83</v>
      </c>
      <c r="BK139" s="184">
        <f>ROUND(I139*H139,2)</f>
        <v>0</v>
      </c>
      <c r="BL139" s="19" t="s">
        <v>159</v>
      </c>
      <c r="BM139" s="183" t="s">
        <v>793</v>
      </c>
    </row>
    <row r="140" s="14" customFormat="1">
      <c r="A140" s="14"/>
      <c r="B140" s="193"/>
      <c r="C140" s="14"/>
      <c r="D140" s="186" t="s">
        <v>168</v>
      </c>
      <c r="E140" s="194" t="s">
        <v>1</v>
      </c>
      <c r="F140" s="195" t="s">
        <v>794</v>
      </c>
      <c r="G140" s="14"/>
      <c r="H140" s="196">
        <v>242.30699999999999</v>
      </c>
      <c r="I140" s="197"/>
      <c r="J140" s="14"/>
      <c r="K140" s="14"/>
      <c r="L140" s="193"/>
      <c r="M140" s="198"/>
      <c r="N140" s="199"/>
      <c r="O140" s="199"/>
      <c r="P140" s="199"/>
      <c r="Q140" s="199"/>
      <c r="R140" s="199"/>
      <c r="S140" s="199"/>
      <c r="T140" s="20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4" t="s">
        <v>168</v>
      </c>
      <c r="AU140" s="194" t="s">
        <v>85</v>
      </c>
      <c r="AV140" s="14" t="s">
        <v>85</v>
      </c>
      <c r="AW140" s="14" t="s">
        <v>31</v>
      </c>
      <c r="AX140" s="14" t="s">
        <v>83</v>
      </c>
      <c r="AY140" s="194" t="s">
        <v>141</v>
      </c>
    </row>
    <row r="141" s="2" customFormat="1" ht="16.5" customHeight="1">
      <c r="A141" s="38"/>
      <c r="B141" s="171"/>
      <c r="C141" s="172" t="s">
        <v>186</v>
      </c>
      <c r="D141" s="172" t="s">
        <v>144</v>
      </c>
      <c r="E141" s="173" t="s">
        <v>279</v>
      </c>
      <c r="F141" s="174" t="s">
        <v>280</v>
      </c>
      <c r="G141" s="175" t="s">
        <v>239</v>
      </c>
      <c r="H141" s="176">
        <v>127.53</v>
      </c>
      <c r="I141" s="177"/>
      <c r="J141" s="178">
        <f>ROUND(I141*H141,2)</f>
        <v>0</v>
      </c>
      <c r="K141" s="174" t="s">
        <v>223</v>
      </c>
      <c r="L141" s="39"/>
      <c r="M141" s="179" t="s">
        <v>1</v>
      </c>
      <c r="N141" s="180" t="s">
        <v>40</v>
      </c>
      <c r="O141" s="77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3" t="s">
        <v>159</v>
      </c>
      <c r="AT141" s="183" t="s">
        <v>144</v>
      </c>
      <c r="AU141" s="183" t="s">
        <v>85</v>
      </c>
      <c r="AY141" s="19" t="s">
        <v>141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9" t="s">
        <v>83</v>
      </c>
      <c r="BK141" s="184">
        <f>ROUND(I141*H141,2)</f>
        <v>0</v>
      </c>
      <c r="BL141" s="19" t="s">
        <v>159</v>
      </c>
      <c r="BM141" s="183" t="s">
        <v>795</v>
      </c>
    </row>
    <row r="142" s="2" customFormat="1" ht="37.8" customHeight="1">
      <c r="A142" s="38"/>
      <c r="B142" s="171"/>
      <c r="C142" s="172" t="s">
        <v>191</v>
      </c>
      <c r="D142" s="172" t="s">
        <v>144</v>
      </c>
      <c r="E142" s="173" t="s">
        <v>283</v>
      </c>
      <c r="F142" s="174" t="s">
        <v>284</v>
      </c>
      <c r="G142" s="175" t="s">
        <v>222</v>
      </c>
      <c r="H142" s="176">
        <v>123.31</v>
      </c>
      <c r="I142" s="177"/>
      <c r="J142" s="178">
        <f>ROUND(I142*H142,2)</f>
        <v>0</v>
      </c>
      <c r="K142" s="174" t="s">
        <v>223</v>
      </c>
      <c r="L142" s="39"/>
      <c r="M142" s="179" t="s">
        <v>1</v>
      </c>
      <c r="N142" s="180" t="s">
        <v>40</v>
      </c>
      <c r="O142" s="77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3" t="s">
        <v>159</v>
      </c>
      <c r="AT142" s="183" t="s">
        <v>144</v>
      </c>
      <c r="AU142" s="183" t="s">
        <v>85</v>
      </c>
      <c r="AY142" s="19" t="s">
        <v>141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9" t="s">
        <v>83</v>
      </c>
      <c r="BK142" s="184">
        <f>ROUND(I142*H142,2)</f>
        <v>0</v>
      </c>
      <c r="BL142" s="19" t="s">
        <v>159</v>
      </c>
      <c r="BM142" s="183" t="s">
        <v>796</v>
      </c>
    </row>
    <row r="143" s="14" customFormat="1">
      <c r="A143" s="14"/>
      <c r="B143" s="193"/>
      <c r="C143" s="14"/>
      <c r="D143" s="186" t="s">
        <v>168</v>
      </c>
      <c r="E143" s="194" t="s">
        <v>1</v>
      </c>
      <c r="F143" s="195" t="s">
        <v>797</v>
      </c>
      <c r="G143" s="14"/>
      <c r="H143" s="196">
        <v>58.850000000000001</v>
      </c>
      <c r="I143" s="197"/>
      <c r="J143" s="14"/>
      <c r="K143" s="14"/>
      <c r="L143" s="193"/>
      <c r="M143" s="198"/>
      <c r="N143" s="199"/>
      <c r="O143" s="199"/>
      <c r="P143" s="199"/>
      <c r="Q143" s="199"/>
      <c r="R143" s="199"/>
      <c r="S143" s="199"/>
      <c r="T143" s="20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4" t="s">
        <v>168</v>
      </c>
      <c r="AU143" s="194" t="s">
        <v>85</v>
      </c>
      <c r="AV143" s="14" t="s">
        <v>85</v>
      </c>
      <c r="AW143" s="14" t="s">
        <v>31</v>
      </c>
      <c r="AX143" s="14" t="s">
        <v>75</v>
      </c>
      <c r="AY143" s="194" t="s">
        <v>141</v>
      </c>
    </row>
    <row r="144" s="14" customFormat="1">
      <c r="A144" s="14"/>
      <c r="B144" s="193"/>
      <c r="C144" s="14"/>
      <c r="D144" s="186" t="s">
        <v>168</v>
      </c>
      <c r="E144" s="194" t="s">
        <v>1</v>
      </c>
      <c r="F144" s="195" t="s">
        <v>798</v>
      </c>
      <c r="G144" s="14"/>
      <c r="H144" s="196">
        <v>64.459999999999994</v>
      </c>
      <c r="I144" s="197"/>
      <c r="J144" s="14"/>
      <c r="K144" s="14"/>
      <c r="L144" s="193"/>
      <c r="M144" s="198"/>
      <c r="N144" s="199"/>
      <c r="O144" s="199"/>
      <c r="P144" s="199"/>
      <c r="Q144" s="199"/>
      <c r="R144" s="199"/>
      <c r="S144" s="199"/>
      <c r="T144" s="20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4" t="s">
        <v>168</v>
      </c>
      <c r="AU144" s="194" t="s">
        <v>85</v>
      </c>
      <c r="AV144" s="14" t="s">
        <v>85</v>
      </c>
      <c r="AW144" s="14" t="s">
        <v>31</v>
      </c>
      <c r="AX144" s="14" t="s">
        <v>75</v>
      </c>
      <c r="AY144" s="194" t="s">
        <v>141</v>
      </c>
    </row>
    <row r="145" s="15" customFormat="1">
      <c r="A145" s="15"/>
      <c r="B145" s="206"/>
      <c r="C145" s="15"/>
      <c r="D145" s="186" t="s">
        <v>168</v>
      </c>
      <c r="E145" s="207" t="s">
        <v>1</v>
      </c>
      <c r="F145" s="208" t="s">
        <v>236</v>
      </c>
      <c r="G145" s="15"/>
      <c r="H145" s="209">
        <v>123.31</v>
      </c>
      <c r="I145" s="210"/>
      <c r="J145" s="15"/>
      <c r="K145" s="15"/>
      <c r="L145" s="206"/>
      <c r="M145" s="211"/>
      <c r="N145" s="212"/>
      <c r="O145" s="212"/>
      <c r="P145" s="212"/>
      <c r="Q145" s="212"/>
      <c r="R145" s="212"/>
      <c r="S145" s="212"/>
      <c r="T145" s="21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07" t="s">
        <v>168</v>
      </c>
      <c r="AU145" s="207" t="s">
        <v>85</v>
      </c>
      <c r="AV145" s="15" t="s">
        <v>159</v>
      </c>
      <c r="AW145" s="15" t="s">
        <v>31</v>
      </c>
      <c r="AX145" s="15" t="s">
        <v>83</v>
      </c>
      <c r="AY145" s="207" t="s">
        <v>141</v>
      </c>
    </row>
    <row r="146" s="2" customFormat="1" ht="16.5" customHeight="1">
      <c r="A146" s="38"/>
      <c r="B146" s="171"/>
      <c r="C146" s="214" t="s">
        <v>197</v>
      </c>
      <c r="D146" s="214" t="s">
        <v>287</v>
      </c>
      <c r="E146" s="215" t="s">
        <v>288</v>
      </c>
      <c r="F146" s="216" t="s">
        <v>289</v>
      </c>
      <c r="G146" s="217" t="s">
        <v>276</v>
      </c>
      <c r="H146" s="218">
        <v>23.428999999999998</v>
      </c>
      <c r="I146" s="219"/>
      <c r="J146" s="220">
        <f>ROUND(I146*H146,2)</f>
        <v>0</v>
      </c>
      <c r="K146" s="216" t="s">
        <v>223</v>
      </c>
      <c r="L146" s="221"/>
      <c r="M146" s="222" t="s">
        <v>1</v>
      </c>
      <c r="N146" s="223" t="s">
        <v>40</v>
      </c>
      <c r="O146" s="77"/>
      <c r="P146" s="181">
        <f>O146*H146</f>
        <v>0</v>
      </c>
      <c r="Q146" s="181">
        <v>1</v>
      </c>
      <c r="R146" s="181">
        <f>Q146*H146</f>
        <v>23.428999999999998</v>
      </c>
      <c r="S146" s="181">
        <v>0</v>
      </c>
      <c r="T146" s="18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3" t="s">
        <v>182</v>
      </c>
      <c r="AT146" s="183" t="s">
        <v>287</v>
      </c>
      <c r="AU146" s="183" t="s">
        <v>85</v>
      </c>
      <c r="AY146" s="19" t="s">
        <v>141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9" t="s">
        <v>83</v>
      </c>
      <c r="BK146" s="184">
        <f>ROUND(I146*H146,2)</f>
        <v>0</v>
      </c>
      <c r="BL146" s="19" t="s">
        <v>159</v>
      </c>
      <c r="BM146" s="183" t="s">
        <v>799</v>
      </c>
    </row>
    <row r="147" s="14" customFormat="1">
      <c r="A147" s="14"/>
      <c r="B147" s="193"/>
      <c r="C147" s="14"/>
      <c r="D147" s="186" t="s">
        <v>168</v>
      </c>
      <c r="E147" s="194" t="s">
        <v>1</v>
      </c>
      <c r="F147" s="195" t="s">
        <v>800</v>
      </c>
      <c r="G147" s="14"/>
      <c r="H147" s="196">
        <v>23.428999999999998</v>
      </c>
      <c r="I147" s="197"/>
      <c r="J147" s="14"/>
      <c r="K147" s="14"/>
      <c r="L147" s="193"/>
      <c r="M147" s="198"/>
      <c r="N147" s="199"/>
      <c r="O147" s="199"/>
      <c r="P147" s="199"/>
      <c r="Q147" s="199"/>
      <c r="R147" s="199"/>
      <c r="S147" s="199"/>
      <c r="T147" s="20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4" t="s">
        <v>168</v>
      </c>
      <c r="AU147" s="194" t="s">
        <v>85</v>
      </c>
      <c r="AV147" s="14" t="s">
        <v>85</v>
      </c>
      <c r="AW147" s="14" t="s">
        <v>31</v>
      </c>
      <c r="AX147" s="14" t="s">
        <v>83</v>
      </c>
      <c r="AY147" s="194" t="s">
        <v>141</v>
      </c>
    </row>
    <row r="148" s="2" customFormat="1" ht="24.15" customHeight="1">
      <c r="A148" s="38"/>
      <c r="B148" s="171"/>
      <c r="C148" s="172" t="s">
        <v>201</v>
      </c>
      <c r="D148" s="172" t="s">
        <v>144</v>
      </c>
      <c r="E148" s="173" t="s">
        <v>513</v>
      </c>
      <c r="F148" s="174" t="s">
        <v>514</v>
      </c>
      <c r="G148" s="175" t="s">
        <v>222</v>
      </c>
      <c r="H148" s="176">
        <v>123.31</v>
      </c>
      <c r="I148" s="177"/>
      <c r="J148" s="178">
        <f>ROUND(I148*H148,2)</f>
        <v>0</v>
      </c>
      <c r="K148" s="174" t="s">
        <v>223</v>
      </c>
      <c r="L148" s="39"/>
      <c r="M148" s="179" t="s">
        <v>1</v>
      </c>
      <c r="N148" s="180" t="s">
        <v>40</v>
      </c>
      <c r="O148" s="77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159</v>
      </c>
      <c r="AT148" s="183" t="s">
        <v>144</v>
      </c>
      <c r="AU148" s="183" t="s">
        <v>85</v>
      </c>
      <c r="AY148" s="19" t="s">
        <v>141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83</v>
      </c>
      <c r="BK148" s="184">
        <f>ROUND(I148*H148,2)</f>
        <v>0</v>
      </c>
      <c r="BL148" s="19" t="s">
        <v>159</v>
      </c>
      <c r="BM148" s="183" t="s">
        <v>801</v>
      </c>
    </row>
    <row r="149" s="14" customFormat="1">
      <c r="A149" s="14"/>
      <c r="B149" s="193"/>
      <c r="C149" s="14"/>
      <c r="D149" s="186" t="s">
        <v>168</v>
      </c>
      <c r="E149" s="194" t="s">
        <v>1</v>
      </c>
      <c r="F149" s="195" t="s">
        <v>802</v>
      </c>
      <c r="G149" s="14"/>
      <c r="H149" s="196">
        <v>123.31</v>
      </c>
      <c r="I149" s="197"/>
      <c r="J149" s="14"/>
      <c r="K149" s="14"/>
      <c r="L149" s="193"/>
      <c r="M149" s="198"/>
      <c r="N149" s="199"/>
      <c r="O149" s="199"/>
      <c r="P149" s="199"/>
      <c r="Q149" s="199"/>
      <c r="R149" s="199"/>
      <c r="S149" s="199"/>
      <c r="T149" s="20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4" t="s">
        <v>168</v>
      </c>
      <c r="AU149" s="194" t="s">
        <v>85</v>
      </c>
      <c r="AV149" s="14" t="s">
        <v>85</v>
      </c>
      <c r="AW149" s="14" t="s">
        <v>31</v>
      </c>
      <c r="AX149" s="14" t="s">
        <v>83</v>
      </c>
      <c r="AY149" s="194" t="s">
        <v>141</v>
      </c>
    </row>
    <row r="150" s="2" customFormat="1" ht="24.15" customHeight="1">
      <c r="A150" s="38"/>
      <c r="B150" s="171"/>
      <c r="C150" s="172" t="s">
        <v>205</v>
      </c>
      <c r="D150" s="172" t="s">
        <v>144</v>
      </c>
      <c r="E150" s="173" t="s">
        <v>298</v>
      </c>
      <c r="F150" s="174" t="s">
        <v>299</v>
      </c>
      <c r="G150" s="175" t="s">
        <v>222</v>
      </c>
      <c r="H150" s="176">
        <v>123.31</v>
      </c>
      <c r="I150" s="177"/>
      <c r="J150" s="178">
        <f>ROUND(I150*H150,2)</f>
        <v>0</v>
      </c>
      <c r="K150" s="174" t="s">
        <v>223</v>
      </c>
      <c r="L150" s="39"/>
      <c r="M150" s="179" t="s">
        <v>1</v>
      </c>
      <c r="N150" s="180" t="s">
        <v>40</v>
      </c>
      <c r="O150" s="77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3" t="s">
        <v>159</v>
      </c>
      <c r="AT150" s="183" t="s">
        <v>144</v>
      </c>
      <c r="AU150" s="183" t="s">
        <v>85</v>
      </c>
      <c r="AY150" s="19" t="s">
        <v>141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9" t="s">
        <v>83</v>
      </c>
      <c r="BK150" s="184">
        <f>ROUND(I150*H150,2)</f>
        <v>0</v>
      </c>
      <c r="BL150" s="19" t="s">
        <v>159</v>
      </c>
      <c r="BM150" s="183" t="s">
        <v>803</v>
      </c>
    </row>
    <row r="151" s="2" customFormat="1" ht="16.5" customHeight="1">
      <c r="A151" s="38"/>
      <c r="B151" s="171"/>
      <c r="C151" s="214" t="s">
        <v>282</v>
      </c>
      <c r="D151" s="214" t="s">
        <v>287</v>
      </c>
      <c r="E151" s="215" t="s">
        <v>302</v>
      </c>
      <c r="F151" s="216" t="s">
        <v>303</v>
      </c>
      <c r="G151" s="217" t="s">
        <v>304</v>
      </c>
      <c r="H151" s="218">
        <v>3.8839999999999999</v>
      </c>
      <c r="I151" s="219"/>
      <c r="J151" s="220">
        <f>ROUND(I151*H151,2)</f>
        <v>0</v>
      </c>
      <c r="K151" s="216" t="s">
        <v>223</v>
      </c>
      <c r="L151" s="221"/>
      <c r="M151" s="222" t="s">
        <v>1</v>
      </c>
      <c r="N151" s="223" t="s">
        <v>40</v>
      </c>
      <c r="O151" s="77"/>
      <c r="P151" s="181">
        <f>O151*H151</f>
        <v>0</v>
      </c>
      <c r="Q151" s="181">
        <v>0.001</v>
      </c>
      <c r="R151" s="181">
        <f>Q151*H151</f>
        <v>0.0038839999999999999</v>
      </c>
      <c r="S151" s="181">
        <v>0</v>
      </c>
      <c r="T151" s="18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3" t="s">
        <v>182</v>
      </c>
      <c r="AT151" s="183" t="s">
        <v>287</v>
      </c>
      <c r="AU151" s="183" t="s">
        <v>85</v>
      </c>
      <c r="AY151" s="19" t="s">
        <v>141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9" t="s">
        <v>83</v>
      </c>
      <c r="BK151" s="184">
        <f>ROUND(I151*H151,2)</f>
        <v>0</v>
      </c>
      <c r="BL151" s="19" t="s">
        <v>159</v>
      </c>
      <c r="BM151" s="183" t="s">
        <v>804</v>
      </c>
    </row>
    <row r="152" s="14" customFormat="1">
      <c r="A152" s="14"/>
      <c r="B152" s="193"/>
      <c r="C152" s="14"/>
      <c r="D152" s="186" t="s">
        <v>168</v>
      </c>
      <c r="E152" s="194" t="s">
        <v>1</v>
      </c>
      <c r="F152" s="195" t="s">
        <v>805</v>
      </c>
      <c r="G152" s="14"/>
      <c r="H152" s="196">
        <v>3.8839999999999999</v>
      </c>
      <c r="I152" s="197"/>
      <c r="J152" s="14"/>
      <c r="K152" s="14"/>
      <c r="L152" s="193"/>
      <c r="M152" s="198"/>
      <c r="N152" s="199"/>
      <c r="O152" s="199"/>
      <c r="P152" s="199"/>
      <c r="Q152" s="199"/>
      <c r="R152" s="199"/>
      <c r="S152" s="199"/>
      <c r="T152" s="20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4" t="s">
        <v>168</v>
      </c>
      <c r="AU152" s="194" t="s">
        <v>85</v>
      </c>
      <c r="AV152" s="14" t="s">
        <v>85</v>
      </c>
      <c r="AW152" s="14" t="s">
        <v>31</v>
      </c>
      <c r="AX152" s="14" t="s">
        <v>83</v>
      </c>
      <c r="AY152" s="194" t="s">
        <v>141</v>
      </c>
    </row>
    <row r="153" s="2" customFormat="1" ht="24.15" customHeight="1">
      <c r="A153" s="38"/>
      <c r="B153" s="171"/>
      <c r="C153" s="172" t="s">
        <v>8</v>
      </c>
      <c r="D153" s="172" t="s">
        <v>144</v>
      </c>
      <c r="E153" s="173" t="s">
        <v>308</v>
      </c>
      <c r="F153" s="174" t="s">
        <v>309</v>
      </c>
      <c r="G153" s="175" t="s">
        <v>222</v>
      </c>
      <c r="H153" s="176">
        <v>254</v>
      </c>
      <c r="I153" s="177"/>
      <c r="J153" s="178">
        <f>ROUND(I153*H153,2)</f>
        <v>0</v>
      </c>
      <c r="K153" s="174" t="s">
        <v>223</v>
      </c>
      <c r="L153" s="39"/>
      <c r="M153" s="179" t="s">
        <v>1</v>
      </c>
      <c r="N153" s="180" t="s">
        <v>40</v>
      </c>
      <c r="O153" s="77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3" t="s">
        <v>159</v>
      </c>
      <c r="AT153" s="183" t="s">
        <v>144</v>
      </c>
      <c r="AU153" s="183" t="s">
        <v>85</v>
      </c>
      <c r="AY153" s="19" t="s">
        <v>141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9" t="s">
        <v>83</v>
      </c>
      <c r="BK153" s="184">
        <f>ROUND(I153*H153,2)</f>
        <v>0</v>
      </c>
      <c r="BL153" s="19" t="s">
        <v>159</v>
      </c>
      <c r="BM153" s="183" t="s">
        <v>806</v>
      </c>
    </row>
    <row r="154" s="14" customFormat="1">
      <c r="A154" s="14"/>
      <c r="B154" s="193"/>
      <c r="C154" s="14"/>
      <c r="D154" s="186" t="s">
        <v>168</v>
      </c>
      <c r="E154" s="194" t="s">
        <v>1</v>
      </c>
      <c r="F154" s="195" t="s">
        <v>807</v>
      </c>
      <c r="G154" s="14"/>
      <c r="H154" s="196">
        <v>254</v>
      </c>
      <c r="I154" s="197"/>
      <c r="J154" s="14"/>
      <c r="K154" s="14"/>
      <c r="L154" s="193"/>
      <c r="M154" s="198"/>
      <c r="N154" s="199"/>
      <c r="O154" s="199"/>
      <c r="P154" s="199"/>
      <c r="Q154" s="199"/>
      <c r="R154" s="199"/>
      <c r="S154" s="199"/>
      <c r="T154" s="20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4" t="s">
        <v>168</v>
      </c>
      <c r="AU154" s="194" t="s">
        <v>85</v>
      </c>
      <c r="AV154" s="14" t="s">
        <v>85</v>
      </c>
      <c r="AW154" s="14" t="s">
        <v>31</v>
      </c>
      <c r="AX154" s="14" t="s">
        <v>83</v>
      </c>
      <c r="AY154" s="194" t="s">
        <v>141</v>
      </c>
    </row>
    <row r="155" s="2" customFormat="1" ht="16.5" customHeight="1">
      <c r="A155" s="38"/>
      <c r="B155" s="171"/>
      <c r="C155" s="172" t="s">
        <v>292</v>
      </c>
      <c r="D155" s="172" t="s">
        <v>144</v>
      </c>
      <c r="E155" s="173" t="s">
        <v>314</v>
      </c>
      <c r="F155" s="174" t="s">
        <v>315</v>
      </c>
      <c r="G155" s="175" t="s">
        <v>239</v>
      </c>
      <c r="H155" s="176">
        <v>12.331</v>
      </c>
      <c r="I155" s="177"/>
      <c r="J155" s="178">
        <f>ROUND(I155*H155,2)</f>
        <v>0</v>
      </c>
      <c r="K155" s="174" t="s">
        <v>223</v>
      </c>
      <c r="L155" s="39"/>
      <c r="M155" s="179" t="s">
        <v>1</v>
      </c>
      <c r="N155" s="180" t="s">
        <v>40</v>
      </c>
      <c r="O155" s="77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3" t="s">
        <v>159</v>
      </c>
      <c r="AT155" s="183" t="s">
        <v>144</v>
      </c>
      <c r="AU155" s="183" t="s">
        <v>85</v>
      </c>
      <c r="AY155" s="19" t="s">
        <v>141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9" t="s">
        <v>83</v>
      </c>
      <c r="BK155" s="184">
        <f>ROUND(I155*H155,2)</f>
        <v>0</v>
      </c>
      <c r="BL155" s="19" t="s">
        <v>159</v>
      </c>
      <c r="BM155" s="183" t="s">
        <v>808</v>
      </c>
    </row>
    <row r="156" s="14" customFormat="1">
      <c r="A156" s="14"/>
      <c r="B156" s="193"/>
      <c r="C156" s="14"/>
      <c r="D156" s="186" t="s">
        <v>168</v>
      </c>
      <c r="E156" s="194" t="s">
        <v>1</v>
      </c>
      <c r="F156" s="195" t="s">
        <v>809</v>
      </c>
      <c r="G156" s="14"/>
      <c r="H156" s="196">
        <v>12.331</v>
      </c>
      <c r="I156" s="197"/>
      <c r="J156" s="14"/>
      <c r="K156" s="14"/>
      <c r="L156" s="193"/>
      <c r="M156" s="198"/>
      <c r="N156" s="199"/>
      <c r="O156" s="199"/>
      <c r="P156" s="199"/>
      <c r="Q156" s="199"/>
      <c r="R156" s="199"/>
      <c r="S156" s="199"/>
      <c r="T156" s="20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4" t="s">
        <v>168</v>
      </c>
      <c r="AU156" s="194" t="s">
        <v>85</v>
      </c>
      <c r="AV156" s="14" t="s">
        <v>85</v>
      </c>
      <c r="AW156" s="14" t="s">
        <v>31</v>
      </c>
      <c r="AX156" s="14" t="s">
        <v>83</v>
      </c>
      <c r="AY156" s="194" t="s">
        <v>141</v>
      </c>
    </row>
    <row r="157" s="2" customFormat="1" ht="16.5" customHeight="1">
      <c r="A157" s="38"/>
      <c r="B157" s="171"/>
      <c r="C157" s="214" t="s">
        <v>297</v>
      </c>
      <c r="D157" s="214" t="s">
        <v>287</v>
      </c>
      <c r="E157" s="215" t="s">
        <v>324</v>
      </c>
      <c r="F157" s="216" t="s">
        <v>325</v>
      </c>
      <c r="G157" s="217" t="s">
        <v>276</v>
      </c>
      <c r="H157" s="218">
        <v>152.40000000000001</v>
      </c>
      <c r="I157" s="219"/>
      <c r="J157" s="220">
        <f>ROUND(I157*H157,2)</f>
        <v>0</v>
      </c>
      <c r="K157" s="216" t="s">
        <v>223</v>
      </c>
      <c r="L157" s="221"/>
      <c r="M157" s="222" t="s">
        <v>1</v>
      </c>
      <c r="N157" s="223" t="s">
        <v>40</v>
      </c>
      <c r="O157" s="77"/>
      <c r="P157" s="181">
        <f>O157*H157</f>
        <v>0</v>
      </c>
      <c r="Q157" s="181">
        <v>1</v>
      </c>
      <c r="R157" s="181">
        <f>Q157*H157</f>
        <v>152.40000000000001</v>
      </c>
      <c r="S157" s="181">
        <v>0</v>
      </c>
      <c r="T157" s="18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3" t="s">
        <v>182</v>
      </c>
      <c r="AT157" s="183" t="s">
        <v>287</v>
      </c>
      <c r="AU157" s="183" t="s">
        <v>85</v>
      </c>
      <c r="AY157" s="19" t="s">
        <v>141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9" t="s">
        <v>83</v>
      </c>
      <c r="BK157" s="184">
        <f>ROUND(I157*H157,2)</f>
        <v>0</v>
      </c>
      <c r="BL157" s="19" t="s">
        <v>159</v>
      </c>
      <c r="BM157" s="183" t="s">
        <v>810</v>
      </c>
    </row>
    <row r="158" s="14" customFormat="1">
      <c r="A158" s="14"/>
      <c r="B158" s="193"/>
      <c r="C158" s="14"/>
      <c r="D158" s="186" t="s">
        <v>168</v>
      </c>
      <c r="E158" s="194" t="s">
        <v>1</v>
      </c>
      <c r="F158" s="195" t="s">
        <v>811</v>
      </c>
      <c r="G158" s="14"/>
      <c r="H158" s="196">
        <v>152.40000000000001</v>
      </c>
      <c r="I158" s="197"/>
      <c r="J158" s="14"/>
      <c r="K158" s="14"/>
      <c r="L158" s="193"/>
      <c r="M158" s="198"/>
      <c r="N158" s="199"/>
      <c r="O158" s="199"/>
      <c r="P158" s="199"/>
      <c r="Q158" s="199"/>
      <c r="R158" s="199"/>
      <c r="S158" s="199"/>
      <c r="T158" s="20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4" t="s">
        <v>168</v>
      </c>
      <c r="AU158" s="194" t="s">
        <v>85</v>
      </c>
      <c r="AV158" s="14" t="s">
        <v>85</v>
      </c>
      <c r="AW158" s="14" t="s">
        <v>31</v>
      </c>
      <c r="AX158" s="14" t="s">
        <v>83</v>
      </c>
      <c r="AY158" s="194" t="s">
        <v>141</v>
      </c>
    </row>
    <row r="159" s="2" customFormat="1" ht="21.75" customHeight="1">
      <c r="A159" s="38"/>
      <c r="B159" s="171"/>
      <c r="C159" s="172" t="s">
        <v>301</v>
      </c>
      <c r="D159" s="172" t="s">
        <v>144</v>
      </c>
      <c r="E159" s="173" t="s">
        <v>330</v>
      </c>
      <c r="F159" s="174" t="s">
        <v>331</v>
      </c>
      <c r="G159" s="175" t="s">
        <v>239</v>
      </c>
      <c r="H159" s="176">
        <v>12.331</v>
      </c>
      <c r="I159" s="177"/>
      <c r="J159" s="178">
        <f>ROUND(I159*H159,2)</f>
        <v>0</v>
      </c>
      <c r="K159" s="174" t="s">
        <v>223</v>
      </c>
      <c r="L159" s="39"/>
      <c r="M159" s="179" t="s">
        <v>1</v>
      </c>
      <c r="N159" s="180" t="s">
        <v>40</v>
      </c>
      <c r="O159" s="77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3" t="s">
        <v>159</v>
      </c>
      <c r="AT159" s="183" t="s">
        <v>144</v>
      </c>
      <c r="AU159" s="183" t="s">
        <v>85</v>
      </c>
      <c r="AY159" s="19" t="s">
        <v>141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9" t="s">
        <v>83</v>
      </c>
      <c r="BK159" s="184">
        <f>ROUND(I159*H159,2)</f>
        <v>0</v>
      </c>
      <c r="BL159" s="19" t="s">
        <v>159</v>
      </c>
      <c r="BM159" s="183" t="s">
        <v>812</v>
      </c>
    </row>
    <row r="160" s="2" customFormat="1" ht="24.15" customHeight="1">
      <c r="A160" s="38"/>
      <c r="B160" s="171"/>
      <c r="C160" s="172" t="s">
        <v>307</v>
      </c>
      <c r="D160" s="172" t="s">
        <v>144</v>
      </c>
      <c r="E160" s="173" t="s">
        <v>334</v>
      </c>
      <c r="F160" s="174" t="s">
        <v>335</v>
      </c>
      <c r="G160" s="175" t="s">
        <v>239</v>
      </c>
      <c r="H160" s="176">
        <v>110.97</v>
      </c>
      <c r="I160" s="177"/>
      <c r="J160" s="178">
        <f>ROUND(I160*H160,2)</f>
        <v>0</v>
      </c>
      <c r="K160" s="174" t="s">
        <v>223</v>
      </c>
      <c r="L160" s="39"/>
      <c r="M160" s="179" t="s">
        <v>1</v>
      </c>
      <c r="N160" s="180" t="s">
        <v>40</v>
      </c>
      <c r="O160" s="77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3" t="s">
        <v>159</v>
      </c>
      <c r="AT160" s="183" t="s">
        <v>144</v>
      </c>
      <c r="AU160" s="183" t="s">
        <v>85</v>
      </c>
      <c r="AY160" s="19" t="s">
        <v>141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9" t="s">
        <v>83</v>
      </c>
      <c r="BK160" s="184">
        <f>ROUND(I160*H160,2)</f>
        <v>0</v>
      </c>
      <c r="BL160" s="19" t="s">
        <v>159</v>
      </c>
      <c r="BM160" s="183" t="s">
        <v>813</v>
      </c>
    </row>
    <row r="161" s="14" customFormat="1">
      <c r="A161" s="14"/>
      <c r="B161" s="193"/>
      <c r="C161" s="14"/>
      <c r="D161" s="186" t="s">
        <v>168</v>
      </c>
      <c r="E161" s="194" t="s">
        <v>1</v>
      </c>
      <c r="F161" s="195" t="s">
        <v>814</v>
      </c>
      <c r="G161" s="14"/>
      <c r="H161" s="196">
        <v>110.97</v>
      </c>
      <c r="I161" s="197"/>
      <c r="J161" s="14"/>
      <c r="K161" s="14"/>
      <c r="L161" s="193"/>
      <c r="M161" s="198"/>
      <c r="N161" s="199"/>
      <c r="O161" s="199"/>
      <c r="P161" s="199"/>
      <c r="Q161" s="199"/>
      <c r="R161" s="199"/>
      <c r="S161" s="199"/>
      <c r="T161" s="20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4" t="s">
        <v>168</v>
      </c>
      <c r="AU161" s="194" t="s">
        <v>85</v>
      </c>
      <c r="AV161" s="14" t="s">
        <v>85</v>
      </c>
      <c r="AW161" s="14" t="s">
        <v>31</v>
      </c>
      <c r="AX161" s="14" t="s">
        <v>83</v>
      </c>
      <c r="AY161" s="194" t="s">
        <v>141</v>
      </c>
    </row>
    <row r="162" s="12" customFormat="1" ht="22.8" customHeight="1">
      <c r="A162" s="12"/>
      <c r="B162" s="158"/>
      <c r="C162" s="12"/>
      <c r="D162" s="159" t="s">
        <v>74</v>
      </c>
      <c r="E162" s="169" t="s">
        <v>140</v>
      </c>
      <c r="F162" s="169" t="s">
        <v>343</v>
      </c>
      <c r="G162" s="12"/>
      <c r="H162" s="12"/>
      <c r="I162" s="161"/>
      <c r="J162" s="170">
        <f>BK162</f>
        <v>0</v>
      </c>
      <c r="K162" s="12"/>
      <c r="L162" s="158"/>
      <c r="M162" s="163"/>
      <c r="N162" s="164"/>
      <c r="O162" s="164"/>
      <c r="P162" s="165">
        <f>SUM(P163:P174)</f>
        <v>0</v>
      </c>
      <c r="Q162" s="164"/>
      <c r="R162" s="165">
        <f>SUM(R163:R174)</f>
        <v>64.391989999999993</v>
      </c>
      <c r="S162" s="164"/>
      <c r="T162" s="166">
        <f>SUM(T163:T174)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9" t="s">
        <v>83</v>
      </c>
      <c r="AT162" s="167" t="s">
        <v>74</v>
      </c>
      <c r="AU162" s="167" t="s">
        <v>83</v>
      </c>
      <c r="AY162" s="159" t="s">
        <v>141</v>
      </c>
      <c r="BK162" s="168">
        <f>SUM(BK163:BK174)</f>
        <v>0</v>
      </c>
    </row>
    <row r="163" s="2" customFormat="1" ht="24.15" customHeight="1">
      <c r="A163" s="38"/>
      <c r="B163" s="171"/>
      <c r="C163" s="172" t="s">
        <v>313</v>
      </c>
      <c r="D163" s="172" t="s">
        <v>144</v>
      </c>
      <c r="E163" s="173" t="s">
        <v>345</v>
      </c>
      <c r="F163" s="174" t="s">
        <v>346</v>
      </c>
      <c r="G163" s="175" t="s">
        <v>222</v>
      </c>
      <c r="H163" s="176">
        <v>254</v>
      </c>
      <c r="I163" s="177"/>
      <c r="J163" s="178">
        <f>ROUND(I163*H163,2)</f>
        <v>0</v>
      </c>
      <c r="K163" s="174" t="s">
        <v>223</v>
      </c>
      <c r="L163" s="39"/>
      <c r="M163" s="179" t="s">
        <v>1</v>
      </c>
      <c r="N163" s="180" t="s">
        <v>40</v>
      </c>
      <c r="O163" s="77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3" t="s">
        <v>159</v>
      </c>
      <c r="AT163" s="183" t="s">
        <v>144</v>
      </c>
      <c r="AU163" s="183" t="s">
        <v>85</v>
      </c>
      <c r="AY163" s="19" t="s">
        <v>141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9" t="s">
        <v>83</v>
      </c>
      <c r="BK163" s="184">
        <f>ROUND(I163*H163,2)</f>
        <v>0</v>
      </c>
      <c r="BL163" s="19" t="s">
        <v>159</v>
      </c>
      <c r="BM163" s="183" t="s">
        <v>815</v>
      </c>
    </row>
    <row r="164" s="14" customFormat="1">
      <c r="A164" s="14"/>
      <c r="B164" s="193"/>
      <c r="C164" s="14"/>
      <c r="D164" s="186" t="s">
        <v>168</v>
      </c>
      <c r="E164" s="194" t="s">
        <v>1</v>
      </c>
      <c r="F164" s="195" t="s">
        <v>816</v>
      </c>
      <c r="G164" s="14"/>
      <c r="H164" s="196">
        <v>254</v>
      </c>
      <c r="I164" s="197"/>
      <c r="J164" s="14"/>
      <c r="K164" s="14"/>
      <c r="L164" s="193"/>
      <c r="M164" s="198"/>
      <c r="N164" s="199"/>
      <c r="O164" s="199"/>
      <c r="P164" s="199"/>
      <c r="Q164" s="199"/>
      <c r="R164" s="199"/>
      <c r="S164" s="199"/>
      <c r="T164" s="20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4" t="s">
        <v>168</v>
      </c>
      <c r="AU164" s="194" t="s">
        <v>85</v>
      </c>
      <c r="AV164" s="14" t="s">
        <v>85</v>
      </c>
      <c r="AW164" s="14" t="s">
        <v>31</v>
      </c>
      <c r="AX164" s="14" t="s">
        <v>83</v>
      </c>
      <c r="AY164" s="194" t="s">
        <v>141</v>
      </c>
    </row>
    <row r="165" s="2" customFormat="1" ht="24.15" customHeight="1">
      <c r="A165" s="38"/>
      <c r="B165" s="171"/>
      <c r="C165" s="172" t="s">
        <v>7</v>
      </c>
      <c r="D165" s="172" t="s">
        <v>144</v>
      </c>
      <c r="E165" s="173" t="s">
        <v>351</v>
      </c>
      <c r="F165" s="174" t="s">
        <v>352</v>
      </c>
      <c r="G165" s="175" t="s">
        <v>222</v>
      </c>
      <c r="H165" s="176">
        <v>232</v>
      </c>
      <c r="I165" s="177"/>
      <c r="J165" s="178">
        <f>ROUND(I165*H165,2)</f>
        <v>0</v>
      </c>
      <c r="K165" s="174" t="s">
        <v>223</v>
      </c>
      <c r="L165" s="39"/>
      <c r="M165" s="179" t="s">
        <v>1</v>
      </c>
      <c r="N165" s="180" t="s">
        <v>40</v>
      </c>
      <c r="O165" s="77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3" t="s">
        <v>159</v>
      </c>
      <c r="AT165" s="183" t="s">
        <v>144</v>
      </c>
      <c r="AU165" s="183" t="s">
        <v>85</v>
      </c>
      <c r="AY165" s="19" t="s">
        <v>141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9" t="s">
        <v>83</v>
      </c>
      <c r="BK165" s="184">
        <f>ROUND(I165*H165,2)</f>
        <v>0</v>
      </c>
      <c r="BL165" s="19" t="s">
        <v>159</v>
      </c>
      <c r="BM165" s="183" t="s">
        <v>817</v>
      </c>
    </row>
    <row r="166" s="14" customFormat="1">
      <c r="A166" s="14"/>
      <c r="B166" s="193"/>
      <c r="C166" s="14"/>
      <c r="D166" s="186" t="s">
        <v>168</v>
      </c>
      <c r="E166" s="194" t="s">
        <v>1</v>
      </c>
      <c r="F166" s="195" t="s">
        <v>818</v>
      </c>
      <c r="G166" s="14"/>
      <c r="H166" s="196">
        <v>232</v>
      </c>
      <c r="I166" s="197"/>
      <c r="J166" s="14"/>
      <c r="K166" s="14"/>
      <c r="L166" s="193"/>
      <c r="M166" s="198"/>
      <c r="N166" s="199"/>
      <c r="O166" s="199"/>
      <c r="P166" s="199"/>
      <c r="Q166" s="199"/>
      <c r="R166" s="199"/>
      <c r="S166" s="199"/>
      <c r="T166" s="20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4" t="s">
        <v>168</v>
      </c>
      <c r="AU166" s="194" t="s">
        <v>85</v>
      </c>
      <c r="AV166" s="14" t="s">
        <v>85</v>
      </c>
      <c r="AW166" s="14" t="s">
        <v>31</v>
      </c>
      <c r="AX166" s="14" t="s">
        <v>83</v>
      </c>
      <c r="AY166" s="194" t="s">
        <v>141</v>
      </c>
    </row>
    <row r="167" s="2" customFormat="1" ht="33" customHeight="1">
      <c r="A167" s="38"/>
      <c r="B167" s="171"/>
      <c r="C167" s="172" t="s">
        <v>323</v>
      </c>
      <c r="D167" s="172" t="s">
        <v>144</v>
      </c>
      <c r="E167" s="173" t="s">
        <v>819</v>
      </c>
      <c r="F167" s="174" t="s">
        <v>820</v>
      </c>
      <c r="G167" s="175" t="s">
        <v>222</v>
      </c>
      <c r="H167" s="176">
        <v>232</v>
      </c>
      <c r="I167" s="177"/>
      <c r="J167" s="178">
        <f>ROUND(I167*H167,2)</f>
        <v>0</v>
      </c>
      <c r="K167" s="174" t="s">
        <v>223</v>
      </c>
      <c r="L167" s="39"/>
      <c r="M167" s="179" t="s">
        <v>1</v>
      </c>
      <c r="N167" s="180" t="s">
        <v>40</v>
      </c>
      <c r="O167" s="77"/>
      <c r="P167" s="181">
        <f>O167*H167</f>
        <v>0</v>
      </c>
      <c r="Q167" s="181">
        <v>0.090620000000000006</v>
      </c>
      <c r="R167" s="181">
        <f>Q167*H167</f>
        <v>21.02384</v>
      </c>
      <c r="S167" s="181">
        <v>0</v>
      </c>
      <c r="T167" s="18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3" t="s">
        <v>159</v>
      </c>
      <c r="AT167" s="183" t="s">
        <v>144</v>
      </c>
      <c r="AU167" s="183" t="s">
        <v>85</v>
      </c>
      <c r="AY167" s="19" t="s">
        <v>141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9" t="s">
        <v>83</v>
      </c>
      <c r="BK167" s="184">
        <f>ROUND(I167*H167,2)</f>
        <v>0</v>
      </c>
      <c r="BL167" s="19" t="s">
        <v>159</v>
      </c>
      <c r="BM167" s="183" t="s">
        <v>821</v>
      </c>
    </row>
    <row r="168" s="2" customFormat="1" ht="24.15" customHeight="1">
      <c r="A168" s="38"/>
      <c r="B168" s="171"/>
      <c r="C168" s="214" t="s">
        <v>329</v>
      </c>
      <c r="D168" s="214" t="s">
        <v>287</v>
      </c>
      <c r="E168" s="215" t="s">
        <v>370</v>
      </c>
      <c r="F168" s="216" t="s">
        <v>371</v>
      </c>
      <c r="G168" s="217" t="s">
        <v>222</v>
      </c>
      <c r="H168" s="218">
        <v>1.575</v>
      </c>
      <c r="I168" s="219"/>
      <c r="J168" s="220">
        <f>ROUND(I168*H168,2)</f>
        <v>0</v>
      </c>
      <c r="K168" s="216" t="s">
        <v>223</v>
      </c>
      <c r="L168" s="221"/>
      <c r="M168" s="222" t="s">
        <v>1</v>
      </c>
      <c r="N168" s="223" t="s">
        <v>40</v>
      </c>
      <c r="O168" s="77"/>
      <c r="P168" s="181">
        <f>O168*H168</f>
        <v>0</v>
      </c>
      <c r="Q168" s="181">
        <v>0.17499999999999999</v>
      </c>
      <c r="R168" s="181">
        <f>Q168*H168</f>
        <v>0.27562499999999995</v>
      </c>
      <c r="S168" s="181">
        <v>0</v>
      </c>
      <c r="T168" s="18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3" t="s">
        <v>182</v>
      </c>
      <c r="AT168" s="183" t="s">
        <v>287</v>
      </c>
      <c r="AU168" s="183" t="s">
        <v>85</v>
      </c>
      <c r="AY168" s="19" t="s">
        <v>141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9" t="s">
        <v>83</v>
      </c>
      <c r="BK168" s="184">
        <f>ROUND(I168*H168,2)</f>
        <v>0</v>
      </c>
      <c r="BL168" s="19" t="s">
        <v>159</v>
      </c>
      <c r="BM168" s="183" t="s">
        <v>822</v>
      </c>
    </row>
    <row r="169" s="14" customFormat="1">
      <c r="A169" s="14"/>
      <c r="B169" s="193"/>
      <c r="C169" s="14"/>
      <c r="D169" s="186" t="s">
        <v>168</v>
      </c>
      <c r="E169" s="194" t="s">
        <v>1</v>
      </c>
      <c r="F169" s="195" t="s">
        <v>823</v>
      </c>
      <c r="G169" s="14"/>
      <c r="H169" s="196">
        <v>1.575</v>
      </c>
      <c r="I169" s="197"/>
      <c r="J169" s="14"/>
      <c r="K169" s="14"/>
      <c r="L169" s="193"/>
      <c r="M169" s="198"/>
      <c r="N169" s="199"/>
      <c r="O169" s="199"/>
      <c r="P169" s="199"/>
      <c r="Q169" s="199"/>
      <c r="R169" s="199"/>
      <c r="S169" s="199"/>
      <c r="T169" s="20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4" t="s">
        <v>168</v>
      </c>
      <c r="AU169" s="194" t="s">
        <v>85</v>
      </c>
      <c r="AV169" s="14" t="s">
        <v>85</v>
      </c>
      <c r="AW169" s="14" t="s">
        <v>31</v>
      </c>
      <c r="AX169" s="14" t="s">
        <v>83</v>
      </c>
      <c r="AY169" s="194" t="s">
        <v>141</v>
      </c>
    </row>
    <row r="170" s="2" customFormat="1" ht="24.15" customHeight="1">
      <c r="A170" s="38"/>
      <c r="B170" s="171"/>
      <c r="C170" s="214" t="s">
        <v>333</v>
      </c>
      <c r="D170" s="214" t="s">
        <v>287</v>
      </c>
      <c r="E170" s="215" t="s">
        <v>754</v>
      </c>
      <c r="F170" s="216" t="s">
        <v>755</v>
      </c>
      <c r="G170" s="217" t="s">
        <v>222</v>
      </c>
      <c r="H170" s="218">
        <v>33.075000000000003</v>
      </c>
      <c r="I170" s="219"/>
      <c r="J170" s="220">
        <f>ROUND(I170*H170,2)</f>
        <v>0</v>
      </c>
      <c r="K170" s="216" t="s">
        <v>223</v>
      </c>
      <c r="L170" s="221"/>
      <c r="M170" s="222" t="s">
        <v>1</v>
      </c>
      <c r="N170" s="223" t="s">
        <v>40</v>
      </c>
      <c r="O170" s="77"/>
      <c r="P170" s="181">
        <f>O170*H170</f>
        <v>0</v>
      </c>
      <c r="Q170" s="181">
        <v>0.191</v>
      </c>
      <c r="R170" s="181">
        <f>Q170*H170</f>
        <v>6.3173250000000003</v>
      </c>
      <c r="S170" s="181">
        <v>0</v>
      </c>
      <c r="T170" s="18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3" t="s">
        <v>182</v>
      </c>
      <c r="AT170" s="183" t="s">
        <v>287</v>
      </c>
      <c r="AU170" s="183" t="s">
        <v>85</v>
      </c>
      <c r="AY170" s="19" t="s">
        <v>141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9" t="s">
        <v>83</v>
      </c>
      <c r="BK170" s="184">
        <f>ROUND(I170*H170,2)</f>
        <v>0</v>
      </c>
      <c r="BL170" s="19" t="s">
        <v>159</v>
      </c>
      <c r="BM170" s="183" t="s">
        <v>824</v>
      </c>
    </row>
    <row r="171" s="14" customFormat="1">
      <c r="A171" s="14"/>
      <c r="B171" s="193"/>
      <c r="C171" s="14"/>
      <c r="D171" s="186" t="s">
        <v>168</v>
      </c>
      <c r="E171" s="194" t="s">
        <v>1</v>
      </c>
      <c r="F171" s="195" t="s">
        <v>825</v>
      </c>
      <c r="G171" s="14"/>
      <c r="H171" s="196">
        <v>33.075000000000003</v>
      </c>
      <c r="I171" s="197"/>
      <c r="J171" s="14"/>
      <c r="K171" s="14"/>
      <c r="L171" s="193"/>
      <c r="M171" s="198"/>
      <c r="N171" s="199"/>
      <c r="O171" s="199"/>
      <c r="P171" s="199"/>
      <c r="Q171" s="199"/>
      <c r="R171" s="199"/>
      <c r="S171" s="199"/>
      <c r="T171" s="20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4" t="s">
        <v>168</v>
      </c>
      <c r="AU171" s="194" t="s">
        <v>85</v>
      </c>
      <c r="AV171" s="14" t="s">
        <v>85</v>
      </c>
      <c r="AW171" s="14" t="s">
        <v>31</v>
      </c>
      <c r="AX171" s="14" t="s">
        <v>83</v>
      </c>
      <c r="AY171" s="194" t="s">
        <v>141</v>
      </c>
    </row>
    <row r="172" s="2" customFormat="1" ht="24.15" customHeight="1">
      <c r="A172" s="38"/>
      <c r="B172" s="171"/>
      <c r="C172" s="214" t="s">
        <v>338</v>
      </c>
      <c r="D172" s="214" t="s">
        <v>287</v>
      </c>
      <c r="E172" s="215" t="s">
        <v>375</v>
      </c>
      <c r="F172" s="216" t="s">
        <v>746</v>
      </c>
      <c r="G172" s="217" t="s">
        <v>222</v>
      </c>
      <c r="H172" s="218">
        <v>208.94999999999999</v>
      </c>
      <c r="I172" s="219"/>
      <c r="J172" s="220">
        <f>ROUND(I172*H172,2)</f>
        <v>0</v>
      </c>
      <c r="K172" s="216" t="s">
        <v>223</v>
      </c>
      <c r="L172" s="221"/>
      <c r="M172" s="222" t="s">
        <v>1</v>
      </c>
      <c r="N172" s="223" t="s">
        <v>40</v>
      </c>
      <c r="O172" s="77"/>
      <c r="P172" s="181">
        <f>O172*H172</f>
        <v>0</v>
      </c>
      <c r="Q172" s="181">
        <v>0.17599999999999999</v>
      </c>
      <c r="R172" s="181">
        <f>Q172*H172</f>
        <v>36.775199999999998</v>
      </c>
      <c r="S172" s="181">
        <v>0</v>
      </c>
      <c r="T172" s="18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3" t="s">
        <v>182</v>
      </c>
      <c r="AT172" s="183" t="s">
        <v>287</v>
      </c>
      <c r="AU172" s="183" t="s">
        <v>85</v>
      </c>
      <c r="AY172" s="19" t="s">
        <v>141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9" t="s">
        <v>83</v>
      </c>
      <c r="BK172" s="184">
        <f>ROUND(I172*H172,2)</f>
        <v>0</v>
      </c>
      <c r="BL172" s="19" t="s">
        <v>159</v>
      </c>
      <c r="BM172" s="183" t="s">
        <v>826</v>
      </c>
    </row>
    <row r="173" s="14" customFormat="1">
      <c r="A173" s="14"/>
      <c r="B173" s="193"/>
      <c r="C173" s="14"/>
      <c r="D173" s="186" t="s">
        <v>168</v>
      </c>
      <c r="E173" s="194" t="s">
        <v>1</v>
      </c>
      <c r="F173" s="195" t="s">
        <v>827</v>
      </c>
      <c r="G173" s="14"/>
      <c r="H173" s="196">
        <v>199</v>
      </c>
      <c r="I173" s="197"/>
      <c r="J173" s="14"/>
      <c r="K173" s="14"/>
      <c r="L173" s="193"/>
      <c r="M173" s="198"/>
      <c r="N173" s="199"/>
      <c r="O173" s="199"/>
      <c r="P173" s="199"/>
      <c r="Q173" s="199"/>
      <c r="R173" s="199"/>
      <c r="S173" s="199"/>
      <c r="T173" s="20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4" t="s">
        <v>168</v>
      </c>
      <c r="AU173" s="194" t="s">
        <v>85</v>
      </c>
      <c r="AV173" s="14" t="s">
        <v>85</v>
      </c>
      <c r="AW173" s="14" t="s">
        <v>31</v>
      </c>
      <c r="AX173" s="14" t="s">
        <v>75</v>
      </c>
      <c r="AY173" s="194" t="s">
        <v>141</v>
      </c>
    </row>
    <row r="174" s="14" customFormat="1">
      <c r="A174" s="14"/>
      <c r="B174" s="193"/>
      <c r="C174" s="14"/>
      <c r="D174" s="186" t="s">
        <v>168</v>
      </c>
      <c r="E174" s="194" t="s">
        <v>1</v>
      </c>
      <c r="F174" s="195" t="s">
        <v>828</v>
      </c>
      <c r="G174" s="14"/>
      <c r="H174" s="196">
        <v>208.94999999999999</v>
      </c>
      <c r="I174" s="197"/>
      <c r="J174" s="14"/>
      <c r="K174" s="14"/>
      <c r="L174" s="193"/>
      <c r="M174" s="198"/>
      <c r="N174" s="199"/>
      <c r="O174" s="199"/>
      <c r="P174" s="199"/>
      <c r="Q174" s="199"/>
      <c r="R174" s="199"/>
      <c r="S174" s="199"/>
      <c r="T174" s="20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4" t="s">
        <v>168</v>
      </c>
      <c r="AU174" s="194" t="s">
        <v>85</v>
      </c>
      <c r="AV174" s="14" t="s">
        <v>85</v>
      </c>
      <c r="AW174" s="14" t="s">
        <v>31</v>
      </c>
      <c r="AX174" s="14" t="s">
        <v>83</v>
      </c>
      <c r="AY174" s="194" t="s">
        <v>141</v>
      </c>
    </row>
    <row r="175" s="12" customFormat="1" ht="22.8" customHeight="1">
      <c r="A175" s="12"/>
      <c r="B175" s="158"/>
      <c r="C175" s="12"/>
      <c r="D175" s="159" t="s">
        <v>74</v>
      </c>
      <c r="E175" s="169" t="s">
        <v>186</v>
      </c>
      <c r="F175" s="169" t="s">
        <v>411</v>
      </c>
      <c r="G175" s="12"/>
      <c r="H175" s="12"/>
      <c r="I175" s="161"/>
      <c r="J175" s="170">
        <f>BK175</f>
        <v>0</v>
      </c>
      <c r="K175" s="12"/>
      <c r="L175" s="158"/>
      <c r="M175" s="163"/>
      <c r="N175" s="164"/>
      <c r="O175" s="164"/>
      <c r="P175" s="165">
        <f>SUM(P176:P190)</f>
        <v>0</v>
      </c>
      <c r="Q175" s="164"/>
      <c r="R175" s="165">
        <f>SUM(R176:R190)</f>
        <v>24.764029000000004</v>
      </c>
      <c r="S175" s="164"/>
      <c r="T175" s="166">
        <f>SUM(T176:T190)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59" t="s">
        <v>83</v>
      </c>
      <c r="AT175" s="167" t="s">
        <v>74</v>
      </c>
      <c r="AU175" s="167" t="s">
        <v>83</v>
      </c>
      <c r="AY175" s="159" t="s">
        <v>141</v>
      </c>
      <c r="BK175" s="168">
        <f>SUM(BK176:BK190)</f>
        <v>0</v>
      </c>
    </row>
    <row r="176" s="2" customFormat="1" ht="33" customHeight="1">
      <c r="A176" s="38"/>
      <c r="B176" s="171"/>
      <c r="C176" s="172" t="s">
        <v>344</v>
      </c>
      <c r="D176" s="172" t="s">
        <v>144</v>
      </c>
      <c r="E176" s="173" t="s">
        <v>413</v>
      </c>
      <c r="F176" s="174" t="s">
        <v>414</v>
      </c>
      <c r="G176" s="175" t="s">
        <v>403</v>
      </c>
      <c r="H176" s="176">
        <v>20</v>
      </c>
      <c r="I176" s="177"/>
      <c r="J176" s="178">
        <f>ROUND(I176*H176,2)</f>
        <v>0</v>
      </c>
      <c r="K176" s="174" t="s">
        <v>223</v>
      </c>
      <c r="L176" s="39"/>
      <c r="M176" s="179" t="s">
        <v>1</v>
      </c>
      <c r="N176" s="180" t="s">
        <v>40</v>
      </c>
      <c r="O176" s="77"/>
      <c r="P176" s="181">
        <f>O176*H176</f>
        <v>0</v>
      </c>
      <c r="Q176" s="181">
        <v>0.15540000000000001</v>
      </c>
      <c r="R176" s="181">
        <f>Q176*H176</f>
        <v>3.1080000000000001</v>
      </c>
      <c r="S176" s="181">
        <v>0</v>
      </c>
      <c r="T176" s="18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3" t="s">
        <v>159</v>
      </c>
      <c r="AT176" s="183" t="s">
        <v>144</v>
      </c>
      <c r="AU176" s="183" t="s">
        <v>85</v>
      </c>
      <c r="AY176" s="19" t="s">
        <v>141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9" t="s">
        <v>83</v>
      </c>
      <c r="BK176" s="184">
        <f>ROUND(I176*H176,2)</f>
        <v>0</v>
      </c>
      <c r="BL176" s="19" t="s">
        <v>159</v>
      </c>
      <c r="BM176" s="183" t="s">
        <v>829</v>
      </c>
    </row>
    <row r="177" s="14" customFormat="1">
      <c r="A177" s="14"/>
      <c r="B177" s="193"/>
      <c r="C177" s="14"/>
      <c r="D177" s="186" t="s">
        <v>168</v>
      </c>
      <c r="E177" s="194" t="s">
        <v>1</v>
      </c>
      <c r="F177" s="195" t="s">
        <v>830</v>
      </c>
      <c r="G177" s="14"/>
      <c r="H177" s="196">
        <v>20</v>
      </c>
      <c r="I177" s="197"/>
      <c r="J177" s="14"/>
      <c r="K177" s="14"/>
      <c r="L177" s="193"/>
      <c r="M177" s="198"/>
      <c r="N177" s="199"/>
      <c r="O177" s="199"/>
      <c r="P177" s="199"/>
      <c r="Q177" s="199"/>
      <c r="R177" s="199"/>
      <c r="S177" s="199"/>
      <c r="T177" s="20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4" t="s">
        <v>168</v>
      </c>
      <c r="AU177" s="194" t="s">
        <v>85</v>
      </c>
      <c r="AV177" s="14" t="s">
        <v>85</v>
      </c>
      <c r="AW177" s="14" t="s">
        <v>31</v>
      </c>
      <c r="AX177" s="14" t="s">
        <v>83</v>
      </c>
      <c r="AY177" s="194" t="s">
        <v>141</v>
      </c>
    </row>
    <row r="178" s="2" customFormat="1" ht="24.15" customHeight="1">
      <c r="A178" s="38"/>
      <c r="B178" s="171"/>
      <c r="C178" s="214" t="s">
        <v>350</v>
      </c>
      <c r="D178" s="214" t="s">
        <v>287</v>
      </c>
      <c r="E178" s="215" t="s">
        <v>418</v>
      </c>
      <c r="F178" s="216" t="s">
        <v>419</v>
      </c>
      <c r="G178" s="217" t="s">
        <v>403</v>
      </c>
      <c r="H178" s="218">
        <v>21</v>
      </c>
      <c r="I178" s="219"/>
      <c r="J178" s="220">
        <f>ROUND(I178*H178,2)</f>
        <v>0</v>
      </c>
      <c r="K178" s="216" t="s">
        <v>223</v>
      </c>
      <c r="L178" s="221"/>
      <c r="M178" s="222" t="s">
        <v>1</v>
      </c>
      <c r="N178" s="223" t="s">
        <v>40</v>
      </c>
      <c r="O178" s="77"/>
      <c r="P178" s="181">
        <f>O178*H178</f>
        <v>0</v>
      </c>
      <c r="Q178" s="181">
        <v>0.048300000000000003</v>
      </c>
      <c r="R178" s="181">
        <f>Q178*H178</f>
        <v>1.0143</v>
      </c>
      <c r="S178" s="181">
        <v>0</v>
      </c>
      <c r="T178" s="18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3" t="s">
        <v>182</v>
      </c>
      <c r="AT178" s="183" t="s">
        <v>287</v>
      </c>
      <c r="AU178" s="183" t="s">
        <v>85</v>
      </c>
      <c r="AY178" s="19" t="s">
        <v>141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9" t="s">
        <v>83</v>
      </c>
      <c r="BK178" s="184">
        <f>ROUND(I178*H178,2)</f>
        <v>0</v>
      </c>
      <c r="BL178" s="19" t="s">
        <v>159</v>
      </c>
      <c r="BM178" s="183" t="s">
        <v>831</v>
      </c>
    </row>
    <row r="179" s="14" customFormat="1">
      <c r="A179" s="14"/>
      <c r="B179" s="193"/>
      <c r="C179" s="14"/>
      <c r="D179" s="186" t="s">
        <v>168</v>
      </c>
      <c r="E179" s="194" t="s">
        <v>1</v>
      </c>
      <c r="F179" s="195" t="s">
        <v>832</v>
      </c>
      <c r="G179" s="14"/>
      <c r="H179" s="196">
        <v>21</v>
      </c>
      <c r="I179" s="197"/>
      <c r="J179" s="14"/>
      <c r="K179" s="14"/>
      <c r="L179" s="193"/>
      <c r="M179" s="198"/>
      <c r="N179" s="199"/>
      <c r="O179" s="199"/>
      <c r="P179" s="199"/>
      <c r="Q179" s="199"/>
      <c r="R179" s="199"/>
      <c r="S179" s="199"/>
      <c r="T179" s="20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4" t="s">
        <v>168</v>
      </c>
      <c r="AU179" s="194" t="s">
        <v>85</v>
      </c>
      <c r="AV179" s="14" t="s">
        <v>85</v>
      </c>
      <c r="AW179" s="14" t="s">
        <v>31</v>
      </c>
      <c r="AX179" s="14" t="s">
        <v>83</v>
      </c>
      <c r="AY179" s="194" t="s">
        <v>141</v>
      </c>
    </row>
    <row r="180" s="2" customFormat="1" ht="33" customHeight="1">
      <c r="A180" s="38"/>
      <c r="B180" s="171"/>
      <c r="C180" s="172" t="s">
        <v>355</v>
      </c>
      <c r="D180" s="172" t="s">
        <v>144</v>
      </c>
      <c r="E180" s="173" t="s">
        <v>435</v>
      </c>
      <c r="F180" s="174" t="s">
        <v>436</v>
      </c>
      <c r="G180" s="175" t="s">
        <v>403</v>
      </c>
      <c r="H180" s="176">
        <v>100</v>
      </c>
      <c r="I180" s="177"/>
      <c r="J180" s="178">
        <f>ROUND(I180*H180,2)</f>
        <v>0</v>
      </c>
      <c r="K180" s="174" t="s">
        <v>223</v>
      </c>
      <c r="L180" s="39"/>
      <c r="M180" s="179" t="s">
        <v>1</v>
      </c>
      <c r="N180" s="180" t="s">
        <v>40</v>
      </c>
      <c r="O180" s="77"/>
      <c r="P180" s="181">
        <f>O180*H180</f>
        <v>0</v>
      </c>
      <c r="Q180" s="181">
        <v>0.1295</v>
      </c>
      <c r="R180" s="181">
        <f>Q180*H180</f>
        <v>12.950000000000001</v>
      </c>
      <c r="S180" s="181">
        <v>0</v>
      </c>
      <c r="T180" s="18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3" t="s">
        <v>159</v>
      </c>
      <c r="AT180" s="183" t="s">
        <v>144</v>
      </c>
      <c r="AU180" s="183" t="s">
        <v>85</v>
      </c>
      <c r="AY180" s="19" t="s">
        <v>141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9" t="s">
        <v>83</v>
      </c>
      <c r="BK180" s="184">
        <f>ROUND(I180*H180,2)</f>
        <v>0</v>
      </c>
      <c r="BL180" s="19" t="s">
        <v>159</v>
      </c>
      <c r="BM180" s="183" t="s">
        <v>833</v>
      </c>
    </row>
    <row r="181" s="14" customFormat="1">
      <c r="A181" s="14"/>
      <c r="B181" s="193"/>
      <c r="C181" s="14"/>
      <c r="D181" s="186" t="s">
        <v>168</v>
      </c>
      <c r="E181" s="194" t="s">
        <v>1</v>
      </c>
      <c r="F181" s="195" t="s">
        <v>834</v>
      </c>
      <c r="G181" s="14"/>
      <c r="H181" s="196">
        <v>44</v>
      </c>
      <c r="I181" s="197"/>
      <c r="J181" s="14"/>
      <c r="K181" s="14"/>
      <c r="L181" s="193"/>
      <c r="M181" s="198"/>
      <c r="N181" s="199"/>
      <c r="O181" s="199"/>
      <c r="P181" s="199"/>
      <c r="Q181" s="199"/>
      <c r="R181" s="199"/>
      <c r="S181" s="199"/>
      <c r="T181" s="20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4" t="s">
        <v>168</v>
      </c>
      <c r="AU181" s="194" t="s">
        <v>85</v>
      </c>
      <c r="AV181" s="14" t="s">
        <v>85</v>
      </c>
      <c r="AW181" s="14" t="s">
        <v>31</v>
      </c>
      <c r="AX181" s="14" t="s">
        <v>75</v>
      </c>
      <c r="AY181" s="194" t="s">
        <v>141</v>
      </c>
    </row>
    <row r="182" s="14" customFormat="1">
      <c r="A182" s="14"/>
      <c r="B182" s="193"/>
      <c r="C182" s="14"/>
      <c r="D182" s="186" t="s">
        <v>168</v>
      </c>
      <c r="E182" s="194" t="s">
        <v>1</v>
      </c>
      <c r="F182" s="195" t="s">
        <v>835</v>
      </c>
      <c r="G182" s="14"/>
      <c r="H182" s="196">
        <v>49</v>
      </c>
      <c r="I182" s="197"/>
      <c r="J182" s="14"/>
      <c r="K182" s="14"/>
      <c r="L182" s="193"/>
      <c r="M182" s="198"/>
      <c r="N182" s="199"/>
      <c r="O182" s="199"/>
      <c r="P182" s="199"/>
      <c r="Q182" s="199"/>
      <c r="R182" s="199"/>
      <c r="S182" s="199"/>
      <c r="T182" s="20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4" t="s">
        <v>168</v>
      </c>
      <c r="AU182" s="194" t="s">
        <v>85</v>
      </c>
      <c r="AV182" s="14" t="s">
        <v>85</v>
      </c>
      <c r="AW182" s="14" t="s">
        <v>31</v>
      </c>
      <c r="AX182" s="14" t="s">
        <v>75</v>
      </c>
      <c r="AY182" s="194" t="s">
        <v>141</v>
      </c>
    </row>
    <row r="183" s="14" customFormat="1">
      <c r="A183" s="14"/>
      <c r="B183" s="193"/>
      <c r="C183" s="14"/>
      <c r="D183" s="186" t="s">
        <v>168</v>
      </c>
      <c r="E183" s="194" t="s">
        <v>1</v>
      </c>
      <c r="F183" s="195" t="s">
        <v>836</v>
      </c>
      <c r="G183" s="14"/>
      <c r="H183" s="196">
        <v>7</v>
      </c>
      <c r="I183" s="197"/>
      <c r="J183" s="14"/>
      <c r="K183" s="14"/>
      <c r="L183" s="193"/>
      <c r="M183" s="198"/>
      <c r="N183" s="199"/>
      <c r="O183" s="199"/>
      <c r="P183" s="199"/>
      <c r="Q183" s="199"/>
      <c r="R183" s="199"/>
      <c r="S183" s="199"/>
      <c r="T183" s="20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4" t="s">
        <v>168</v>
      </c>
      <c r="AU183" s="194" t="s">
        <v>85</v>
      </c>
      <c r="AV183" s="14" t="s">
        <v>85</v>
      </c>
      <c r="AW183" s="14" t="s">
        <v>31</v>
      </c>
      <c r="AX183" s="14" t="s">
        <v>75</v>
      </c>
      <c r="AY183" s="194" t="s">
        <v>141</v>
      </c>
    </row>
    <row r="184" s="15" customFormat="1">
      <c r="A184" s="15"/>
      <c r="B184" s="206"/>
      <c r="C184" s="15"/>
      <c r="D184" s="186" t="s">
        <v>168</v>
      </c>
      <c r="E184" s="207" t="s">
        <v>1</v>
      </c>
      <c r="F184" s="208" t="s">
        <v>236</v>
      </c>
      <c r="G184" s="15"/>
      <c r="H184" s="209">
        <v>100</v>
      </c>
      <c r="I184" s="210"/>
      <c r="J184" s="15"/>
      <c r="K184" s="15"/>
      <c r="L184" s="206"/>
      <c r="M184" s="211"/>
      <c r="N184" s="212"/>
      <c r="O184" s="212"/>
      <c r="P184" s="212"/>
      <c r="Q184" s="212"/>
      <c r="R184" s="212"/>
      <c r="S184" s="212"/>
      <c r="T184" s="21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07" t="s">
        <v>168</v>
      </c>
      <c r="AU184" s="207" t="s">
        <v>85</v>
      </c>
      <c r="AV184" s="15" t="s">
        <v>159</v>
      </c>
      <c r="AW184" s="15" t="s">
        <v>31</v>
      </c>
      <c r="AX184" s="15" t="s">
        <v>83</v>
      </c>
      <c r="AY184" s="207" t="s">
        <v>141</v>
      </c>
    </row>
    <row r="185" s="2" customFormat="1" ht="16.5" customHeight="1">
      <c r="A185" s="38"/>
      <c r="B185" s="171"/>
      <c r="C185" s="214" t="s">
        <v>359</v>
      </c>
      <c r="D185" s="214" t="s">
        <v>287</v>
      </c>
      <c r="E185" s="215" t="s">
        <v>441</v>
      </c>
      <c r="F185" s="216" t="s">
        <v>442</v>
      </c>
      <c r="G185" s="217" t="s">
        <v>403</v>
      </c>
      <c r="H185" s="218">
        <v>105</v>
      </c>
      <c r="I185" s="219"/>
      <c r="J185" s="220">
        <f>ROUND(I185*H185,2)</f>
        <v>0</v>
      </c>
      <c r="K185" s="216" t="s">
        <v>223</v>
      </c>
      <c r="L185" s="221"/>
      <c r="M185" s="222" t="s">
        <v>1</v>
      </c>
      <c r="N185" s="223" t="s">
        <v>40</v>
      </c>
      <c r="O185" s="77"/>
      <c r="P185" s="181">
        <f>O185*H185</f>
        <v>0</v>
      </c>
      <c r="Q185" s="181">
        <v>0.033500000000000002</v>
      </c>
      <c r="R185" s="181">
        <f>Q185*H185</f>
        <v>3.5175000000000001</v>
      </c>
      <c r="S185" s="181">
        <v>0</v>
      </c>
      <c r="T185" s="18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3" t="s">
        <v>182</v>
      </c>
      <c r="AT185" s="183" t="s">
        <v>287</v>
      </c>
      <c r="AU185" s="183" t="s">
        <v>85</v>
      </c>
      <c r="AY185" s="19" t="s">
        <v>141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9" t="s">
        <v>83</v>
      </c>
      <c r="BK185" s="184">
        <f>ROUND(I185*H185,2)</f>
        <v>0</v>
      </c>
      <c r="BL185" s="19" t="s">
        <v>159</v>
      </c>
      <c r="BM185" s="183" t="s">
        <v>837</v>
      </c>
    </row>
    <row r="186" s="14" customFormat="1">
      <c r="A186" s="14"/>
      <c r="B186" s="193"/>
      <c r="C186" s="14"/>
      <c r="D186" s="186" t="s">
        <v>168</v>
      </c>
      <c r="E186" s="194" t="s">
        <v>1</v>
      </c>
      <c r="F186" s="195" t="s">
        <v>838</v>
      </c>
      <c r="G186" s="14"/>
      <c r="H186" s="196">
        <v>105</v>
      </c>
      <c r="I186" s="197"/>
      <c r="J186" s="14"/>
      <c r="K186" s="14"/>
      <c r="L186" s="193"/>
      <c r="M186" s="198"/>
      <c r="N186" s="199"/>
      <c r="O186" s="199"/>
      <c r="P186" s="199"/>
      <c r="Q186" s="199"/>
      <c r="R186" s="199"/>
      <c r="S186" s="199"/>
      <c r="T186" s="20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4" t="s">
        <v>168</v>
      </c>
      <c r="AU186" s="194" t="s">
        <v>85</v>
      </c>
      <c r="AV186" s="14" t="s">
        <v>85</v>
      </c>
      <c r="AW186" s="14" t="s">
        <v>31</v>
      </c>
      <c r="AX186" s="14" t="s">
        <v>83</v>
      </c>
      <c r="AY186" s="194" t="s">
        <v>141</v>
      </c>
    </row>
    <row r="187" s="2" customFormat="1" ht="24.15" customHeight="1">
      <c r="A187" s="38"/>
      <c r="B187" s="171"/>
      <c r="C187" s="172" t="s">
        <v>364</v>
      </c>
      <c r="D187" s="172" t="s">
        <v>144</v>
      </c>
      <c r="E187" s="173" t="s">
        <v>446</v>
      </c>
      <c r="F187" s="174" t="s">
        <v>447</v>
      </c>
      <c r="G187" s="175" t="s">
        <v>239</v>
      </c>
      <c r="H187" s="176">
        <v>1.8500000000000001</v>
      </c>
      <c r="I187" s="177"/>
      <c r="J187" s="178">
        <f>ROUND(I187*H187,2)</f>
        <v>0</v>
      </c>
      <c r="K187" s="174" t="s">
        <v>223</v>
      </c>
      <c r="L187" s="39"/>
      <c r="M187" s="179" t="s">
        <v>1</v>
      </c>
      <c r="N187" s="180" t="s">
        <v>40</v>
      </c>
      <c r="O187" s="77"/>
      <c r="P187" s="181">
        <f>O187*H187</f>
        <v>0</v>
      </c>
      <c r="Q187" s="181">
        <v>2.2563399999999998</v>
      </c>
      <c r="R187" s="181">
        <f>Q187*H187</f>
        <v>4.1742289999999995</v>
      </c>
      <c r="S187" s="181">
        <v>0</v>
      </c>
      <c r="T187" s="18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83" t="s">
        <v>159</v>
      </c>
      <c r="AT187" s="183" t="s">
        <v>144</v>
      </c>
      <c r="AU187" s="183" t="s">
        <v>85</v>
      </c>
      <c r="AY187" s="19" t="s">
        <v>141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9" t="s">
        <v>83</v>
      </c>
      <c r="BK187" s="184">
        <f>ROUND(I187*H187,2)</f>
        <v>0</v>
      </c>
      <c r="BL187" s="19" t="s">
        <v>159</v>
      </c>
      <c r="BM187" s="183" t="s">
        <v>839</v>
      </c>
    </row>
    <row r="188" s="14" customFormat="1">
      <c r="A188" s="14"/>
      <c r="B188" s="193"/>
      <c r="C188" s="14"/>
      <c r="D188" s="186" t="s">
        <v>168</v>
      </c>
      <c r="E188" s="194" t="s">
        <v>1</v>
      </c>
      <c r="F188" s="195" t="s">
        <v>840</v>
      </c>
      <c r="G188" s="14"/>
      <c r="H188" s="196">
        <v>0.34999999999999998</v>
      </c>
      <c r="I188" s="197"/>
      <c r="J188" s="14"/>
      <c r="K188" s="14"/>
      <c r="L188" s="193"/>
      <c r="M188" s="198"/>
      <c r="N188" s="199"/>
      <c r="O188" s="199"/>
      <c r="P188" s="199"/>
      <c r="Q188" s="199"/>
      <c r="R188" s="199"/>
      <c r="S188" s="199"/>
      <c r="T188" s="20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4" t="s">
        <v>168</v>
      </c>
      <c r="AU188" s="194" t="s">
        <v>85</v>
      </c>
      <c r="AV188" s="14" t="s">
        <v>85</v>
      </c>
      <c r="AW188" s="14" t="s">
        <v>31</v>
      </c>
      <c r="AX188" s="14" t="s">
        <v>75</v>
      </c>
      <c r="AY188" s="194" t="s">
        <v>141</v>
      </c>
    </row>
    <row r="189" s="14" customFormat="1">
      <c r="A189" s="14"/>
      <c r="B189" s="193"/>
      <c r="C189" s="14"/>
      <c r="D189" s="186" t="s">
        <v>168</v>
      </c>
      <c r="E189" s="194" t="s">
        <v>1</v>
      </c>
      <c r="F189" s="195" t="s">
        <v>841</v>
      </c>
      <c r="G189" s="14"/>
      <c r="H189" s="196">
        <v>1.5</v>
      </c>
      <c r="I189" s="197"/>
      <c r="J189" s="14"/>
      <c r="K189" s="14"/>
      <c r="L189" s="193"/>
      <c r="M189" s="198"/>
      <c r="N189" s="199"/>
      <c r="O189" s="199"/>
      <c r="P189" s="199"/>
      <c r="Q189" s="199"/>
      <c r="R189" s="199"/>
      <c r="S189" s="199"/>
      <c r="T189" s="20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4" t="s">
        <v>168</v>
      </c>
      <c r="AU189" s="194" t="s">
        <v>85</v>
      </c>
      <c r="AV189" s="14" t="s">
        <v>85</v>
      </c>
      <c r="AW189" s="14" t="s">
        <v>31</v>
      </c>
      <c r="AX189" s="14" t="s">
        <v>75</v>
      </c>
      <c r="AY189" s="194" t="s">
        <v>141</v>
      </c>
    </row>
    <row r="190" s="15" customFormat="1">
      <c r="A190" s="15"/>
      <c r="B190" s="206"/>
      <c r="C190" s="15"/>
      <c r="D190" s="186" t="s">
        <v>168</v>
      </c>
      <c r="E190" s="207" t="s">
        <v>1</v>
      </c>
      <c r="F190" s="208" t="s">
        <v>236</v>
      </c>
      <c r="G190" s="15"/>
      <c r="H190" s="209">
        <v>1.8500000000000001</v>
      </c>
      <c r="I190" s="210"/>
      <c r="J190" s="15"/>
      <c r="K190" s="15"/>
      <c r="L190" s="206"/>
      <c r="M190" s="211"/>
      <c r="N190" s="212"/>
      <c r="O190" s="212"/>
      <c r="P190" s="212"/>
      <c r="Q190" s="212"/>
      <c r="R190" s="212"/>
      <c r="S190" s="212"/>
      <c r="T190" s="21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07" t="s">
        <v>168</v>
      </c>
      <c r="AU190" s="207" t="s">
        <v>85</v>
      </c>
      <c r="AV190" s="15" t="s">
        <v>159</v>
      </c>
      <c r="AW190" s="15" t="s">
        <v>31</v>
      </c>
      <c r="AX190" s="15" t="s">
        <v>83</v>
      </c>
      <c r="AY190" s="207" t="s">
        <v>141</v>
      </c>
    </row>
    <row r="191" s="12" customFormat="1" ht="22.8" customHeight="1">
      <c r="A191" s="12"/>
      <c r="B191" s="158"/>
      <c r="C191" s="12"/>
      <c r="D191" s="159" t="s">
        <v>74</v>
      </c>
      <c r="E191" s="169" t="s">
        <v>472</v>
      </c>
      <c r="F191" s="169" t="s">
        <v>473</v>
      </c>
      <c r="G191" s="12"/>
      <c r="H191" s="12"/>
      <c r="I191" s="161"/>
      <c r="J191" s="170">
        <f>BK191</f>
        <v>0</v>
      </c>
      <c r="K191" s="12"/>
      <c r="L191" s="158"/>
      <c r="M191" s="163"/>
      <c r="N191" s="164"/>
      <c r="O191" s="164"/>
      <c r="P191" s="165">
        <f>P192</f>
        <v>0</v>
      </c>
      <c r="Q191" s="164"/>
      <c r="R191" s="165">
        <f>R192</f>
        <v>0</v>
      </c>
      <c r="S191" s="164"/>
      <c r="T191" s="166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9" t="s">
        <v>83</v>
      </c>
      <c r="AT191" s="167" t="s">
        <v>74</v>
      </c>
      <c r="AU191" s="167" t="s">
        <v>83</v>
      </c>
      <c r="AY191" s="159" t="s">
        <v>141</v>
      </c>
      <c r="BK191" s="168">
        <f>BK192</f>
        <v>0</v>
      </c>
    </row>
    <row r="192" s="2" customFormat="1" ht="24.15" customHeight="1">
      <c r="A192" s="38"/>
      <c r="B192" s="171"/>
      <c r="C192" s="172" t="s">
        <v>369</v>
      </c>
      <c r="D192" s="172" t="s">
        <v>144</v>
      </c>
      <c r="E192" s="173" t="s">
        <v>475</v>
      </c>
      <c r="F192" s="174" t="s">
        <v>476</v>
      </c>
      <c r="G192" s="175" t="s">
        <v>276</v>
      </c>
      <c r="H192" s="176">
        <v>264.98899999999998</v>
      </c>
      <c r="I192" s="177"/>
      <c r="J192" s="178">
        <f>ROUND(I192*H192,2)</f>
        <v>0</v>
      </c>
      <c r="K192" s="174" t="s">
        <v>223</v>
      </c>
      <c r="L192" s="39"/>
      <c r="M192" s="201" t="s">
        <v>1</v>
      </c>
      <c r="N192" s="202" t="s">
        <v>40</v>
      </c>
      <c r="O192" s="203"/>
      <c r="P192" s="204">
        <f>O192*H192</f>
        <v>0</v>
      </c>
      <c r="Q192" s="204">
        <v>0</v>
      </c>
      <c r="R192" s="204">
        <f>Q192*H192</f>
        <v>0</v>
      </c>
      <c r="S192" s="204">
        <v>0</v>
      </c>
      <c r="T192" s="20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3" t="s">
        <v>159</v>
      </c>
      <c r="AT192" s="183" t="s">
        <v>144</v>
      </c>
      <c r="AU192" s="183" t="s">
        <v>85</v>
      </c>
      <c r="AY192" s="19" t="s">
        <v>141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9" t="s">
        <v>83</v>
      </c>
      <c r="BK192" s="184">
        <f>ROUND(I192*H192,2)</f>
        <v>0</v>
      </c>
      <c r="BL192" s="19" t="s">
        <v>159</v>
      </c>
      <c r="BM192" s="183" t="s">
        <v>842</v>
      </c>
    </row>
    <row r="193" s="2" customFormat="1" ht="6.96" customHeight="1">
      <c r="A193" s="38"/>
      <c r="B193" s="60"/>
      <c r="C193" s="61"/>
      <c r="D193" s="61"/>
      <c r="E193" s="61"/>
      <c r="F193" s="61"/>
      <c r="G193" s="61"/>
      <c r="H193" s="61"/>
      <c r="I193" s="61"/>
      <c r="J193" s="61"/>
      <c r="K193" s="61"/>
      <c r="L193" s="39"/>
      <c r="M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</sheetData>
  <autoFilter ref="C120:K19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110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MĚSTSKÝ PARK PŘELOUČ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111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843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6. 11. 2023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113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114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33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ROUND(J122,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2" t="s">
        <v>40</v>
      </c>
      <c r="F33" s="127">
        <f>ROUND((SUM(BE122:BE186)),  2)</f>
        <v>0</v>
      </c>
      <c r="G33" s="38"/>
      <c r="H33" s="38"/>
      <c r="I33" s="128">
        <v>0.20999999999999999</v>
      </c>
      <c r="J33" s="127">
        <f>ROUND(((SUM(BE122:BE186))*I33),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7">
        <f>ROUND((SUM(BF122:BF186)),  2)</f>
        <v>0</v>
      </c>
      <c r="G34" s="38"/>
      <c r="H34" s="38"/>
      <c r="I34" s="128">
        <v>0.14999999999999999</v>
      </c>
      <c r="J34" s="127">
        <f>ROUND(((SUM(BF122:BF186))*I34),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7">
        <f>ROUND((SUM(BG122:BG186)),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7">
        <f>ROUND((SUM(BH122:BH186)),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7">
        <f>ROUND((SUM(BI122:BI186)),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MĚSTSKÝ PARK PŘELOUČ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111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101.6 - VĚTEV 6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Přelouč</v>
      </c>
      <c r="G89" s="38"/>
      <c r="H89" s="38"/>
      <c r="I89" s="32" t="s">
        <v>22</v>
      </c>
      <c r="J89" s="69" t="str">
        <f>IF(J12="","",J12)</f>
        <v>6. 11. 2023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Město Přelouč</v>
      </c>
      <c r="G91" s="38"/>
      <c r="H91" s="38"/>
      <c r="I91" s="32" t="s">
        <v>30</v>
      </c>
      <c r="J91" s="36" t="str">
        <f>E21</f>
        <v>VDI Projekt s.r.o.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>Sýkorová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116</v>
      </c>
      <c r="D94" s="129"/>
      <c r="E94" s="129"/>
      <c r="F94" s="129"/>
      <c r="G94" s="129"/>
      <c r="H94" s="129"/>
      <c r="I94" s="129"/>
      <c r="J94" s="138" t="s">
        <v>117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118</v>
      </c>
      <c r="D96" s="38"/>
      <c r="E96" s="38"/>
      <c r="F96" s="38"/>
      <c r="G96" s="38"/>
      <c r="H96" s="38"/>
      <c r="I96" s="38"/>
      <c r="J96" s="96">
        <f>J122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119</v>
      </c>
    </row>
    <row r="97" s="9" customFormat="1" ht="24.96" customHeight="1">
      <c r="A97" s="9"/>
      <c r="B97" s="140"/>
      <c r="C97" s="9"/>
      <c r="D97" s="141" t="s">
        <v>210</v>
      </c>
      <c r="E97" s="142"/>
      <c r="F97" s="142"/>
      <c r="G97" s="142"/>
      <c r="H97" s="142"/>
      <c r="I97" s="142"/>
      <c r="J97" s="143">
        <f>J123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211</v>
      </c>
      <c r="E98" s="146"/>
      <c r="F98" s="146"/>
      <c r="G98" s="146"/>
      <c r="H98" s="146"/>
      <c r="I98" s="146"/>
      <c r="J98" s="147">
        <f>J124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212</v>
      </c>
      <c r="E99" s="146"/>
      <c r="F99" s="146"/>
      <c r="G99" s="146"/>
      <c r="H99" s="146"/>
      <c r="I99" s="146"/>
      <c r="J99" s="147">
        <f>J159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213</v>
      </c>
      <c r="E100" s="146"/>
      <c r="F100" s="146"/>
      <c r="G100" s="146"/>
      <c r="H100" s="146"/>
      <c r="I100" s="146"/>
      <c r="J100" s="147">
        <f>J173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214</v>
      </c>
      <c r="E101" s="146"/>
      <c r="F101" s="146"/>
      <c r="G101" s="146"/>
      <c r="H101" s="146"/>
      <c r="I101" s="146"/>
      <c r="J101" s="147">
        <f>J178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216</v>
      </c>
      <c r="E102" s="146"/>
      <c r="F102" s="146"/>
      <c r="G102" s="146"/>
      <c r="H102" s="146"/>
      <c r="I102" s="146"/>
      <c r="J102" s="147">
        <f>J185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38"/>
      <c r="D103" s="38"/>
      <c r="E103" s="38"/>
      <c r="F103" s="38"/>
      <c r="G103" s="38"/>
      <c r="H103" s="38"/>
      <c r="I103" s="38"/>
      <c r="J103" s="38"/>
      <c r="K103" s="38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125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121" t="str">
        <f>E7</f>
        <v>MĚSTSKÝ PARK PŘELOUČ</v>
      </c>
      <c r="F112" s="32"/>
      <c r="G112" s="32"/>
      <c r="H112" s="32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111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67" t="str">
        <f>E9</f>
        <v>SO 101.6 - VĚTEV 6</v>
      </c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38"/>
      <c r="E116" s="38"/>
      <c r="F116" s="27" t="str">
        <f>F12</f>
        <v>Přelouč</v>
      </c>
      <c r="G116" s="38"/>
      <c r="H116" s="38"/>
      <c r="I116" s="32" t="s">
        <v>22</v>
      </c>
      <c r="J116" s="69" t="str">
        <f>IF(J12="","",J12)</f>
        <v>6. 11. 2023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38"/>
      <c r="E118" s="38"/>
      <c r="F118" s="27" t="str">
        <f>E15</f>
        <v>Město Přelouč</v>
      </c>
      <c r="G118" s="38"/>
      <c r="H118" s="38"/>
      <c r="I118" s="32" t="s">
        <v>30</v>
      </c>
      <c r="J118" s="36" t="str">
        <f>E21</f>
        <v>VDI Projekt s.r.o.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38"/>
      <c r="E119" s="38"/>
      <c r="F119" s="27" t="str">
        <f>IF(E18="","",E18)</f>
        <v>Vyplň údaj</v>
      </c>
      <c r="G119" s="38"/>
      <c r="H119" s="38"/>
      <c r="I119" s="32" t="s">
        <v>32</v>
      </c>
      <c r="J119" s="36" t="str">
        <f>E24</f>
        <v>Sýkorová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48"/>
      <c r="B121" s="149"/>
      <c r="C121" s="150" t="s">
        <v>126</v>
      </c>
      <c r="D121" s="151" t="s">
        <v>60</v>
      </c>
      <c r="E121" s="151" t="s">
        <v>56</v>
      </c>
      <c r="F121" s="151" t="s">
        <v>57</v>
      </c>
      <c r="G121" s="151" t="s">
        <v>127</v>
      </c>
      <c r="H121" s="151" t="s">
        <v>128</v>
      </c>
      <c r="I121" s="151" t="s">
        <v>129</v>
      </c>
      <c r="J121" s="151" t="s">
        <v>117</v>
      </c>
      <c r="K121" s="152" t="s">
        <v>130</v>
      </c>
      <c r="L121" s="153"/>
      <c r="M121" s="86" t="s">
        <v>1</v>
      </c>
      <c r="N121" s="87" t="s">
        <v>39</v>
      </c>
      <c r="O121" s="87" t="s">
        <v>131</v>
      </c>
      <c r="P121" s="87" t="s">
        <v>132</v>
      </c>
      <c r="Q121" s="87" t="s">
        <v>133</v>
      </c>
      <c r="R121" s="87" t="s">
        <v>134</v>
      </c>
      <c r="S121" s="87" t="s">
        <v>135</v>
      </c>
      <c r="T121" s="88" t="s">
        <v>136</v>
      </c>
      <c r="U121" s="148"/>
      <c r="V121" s="148"/>
      <c r="W121" s="148"/>
      <c r="X121" s="148"/>
      <c r="Y121" s="148"/>
      <c r="Z121" s="148"/>
      <c r="AA121" s="148"/>
      <c r="AB121" s="148"/>
      <c r="AC121" s="148"/>
      <c r="AD121" s="148"/>
      <c r="AE121" s="148"/>
    </row>
    <row r="122" s="2" customFormat="1" ht="22.8" customHeight="1">
      <c r="A122" s="38"/>
      <c r="B122" s="39"/>
      <c r="C122" s="93" t="s">
        <v>137</v>
      </c>
      <c r="D122" s="38"/>
      <c r="E122" s="38"/>
      <c r="F122" s="38"/>
      <c r="G122" s="38"/>
      <c r="H122" s="38"/>
      <c r="I122" s="38"/>
      <c r="J122" s="154">
        <f>BK122</f>
        <v>0</v>
      </c>
      <c r="K122" s="38"/>
      <c r="L122" s="39"/>
      <c r="M122" s="89"/>
      <c r="N122" s="73"/>
      <c r="O122" s="90"/>
      <c r="P122" s="155">
        <f>P123</f>
        <v>0</v>
      </c>
      <c r="Q122" s="90"/>
      <c r="R122" s="155">
        <f>R123</f>
        <v>317.27059988000008</v>
      </c>
      <c r="S122" s="90"/>
      <c r="T122" s="156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9" t="s">
        <v>74</v>
      </c>
      <c r="AU122" s="19" t="s">
        <v>119</v>
      </c>
      <c r="BK122" s="157">
        <f>BK123</f>
        <v>0</v>
      </c>
    </row>
    <row r="123" s="12" customFormat="1" ht="25.92" customHeight="1">
      <c r="A123" s="12"/>
      <c r="B123" s="158"/>
      <c r="C123" s="12"/>
      <c r="D123" s="159" t="s">
        <v>74</v>
      </c>
      <c r="E123" s="160" t="s">
        <v>217</v>
      </c>
      <c r="F123" s="160" t="s">
        <v>218</v>
      </c>
      <c r="G123" s="12"/>
      <c r="H123" s="12"/>
      <c r="I123" s="161"/>
      <c r="J123" s="162">
        <f>BK123</f>
        <v>0</v>
      </c>
      <c r="K123" s="12"/>
      <c r="L123" s="158"/>
      <c r="M123" s="163"/>
      <c r="N123" s="164"/>
      <c r="O123" s="164"/>
      <c r="P123" s="165">
        <f>P124+P159+P173+P178+P185</f>
        <v>0</v>
      </c>
      <c r="Q123" s="164"/>
      <c r="R123" s="165">
        <f>R124+R159+R173+R178+R185</f>
        <v>317.27059988000008</v>
      </c>
      <c r="S123" s="164"/>
      <c r="T123" s="166">
        <f>T124+T159+T173+T178+T185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9" t="s">
        <v>83</v>
      </c>
      <c r="AT123" s="167" t="s">
        <v>74</v>
      </c>
      <c r="AU123" s="167" t="s">
        <v>75</v>
      </c>
      <c r="AY123" s="159" t="s">
        <v>141</v>
      </c>
      <c r="BK123" s="168">
        <f>BK124+BK159+BK173+BK178+BK185</f>
        <v>0</v>
      </c>
    </row>
    <row r="124" s="12" customFormat="1" ht="22.8" customHeight="1">
      <c r="A124" s="12"/>
      <c r="B124" s="158"/>
      <c r="C124" s="12"/>
      <c r="D124" s="159" t="s">
        <v>74</v>
      </c>
      <c r="E124" s="169" t="s">
        <v>83</v>
      </c>
      <c r="F124" s="169" t="s">
        <v>219</v>
      </c>
      <c r="G124" s="12"/>
      <c r="H124" s="12"/>
      <c r="I124" s="161"/>
      <c r="J124" s="170">
        <f>BK124</f>
        <v>0</v>
      </c>
      <c r="K124" s="12"/>
      <c r="L124" s="158"/>
      <c r="M124" s="163"/>
      <c r="N124" s="164"/>
      <c r="O124" s="164"/>
      <c r="P124" s="165">
        <f>SUM(P125:P158)</f>
        <v>0</v>
      </c>
      <c r="Q124" s="164"/>
      <c r="R124" s="165">
        <f>SUM(R125:R158)</f>
        <v>21.882627000000003</v>
      </c>
      <c r="S124" s="164"/>
      <c r="T124" s="166">
        <f>SUM(T125:T158)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9" t="s">
        <v>83</v>
      </c>
      <c r="AT124" s="167" t="s">
        <v>74</v>
      </c>
      <c r="AU124" s="167" t="s">
        <v>83</v>
      </c>
      <c r="AY124" s="159" t="s">
        <v>141</v>
      </c>
      <c r="BK124" s="168">
        <f>SUM(BK125:BK158)</f>
        <v>0</v>
      </c>
    </row>
    <row r="125" s="2" customFormat="1" ht="33" customHeight="1">
      <c r="A125" s="38"/>
      <c r="B125" s="171"/>
      <c r="C125" s="172" t="s">
        <v>83</v>
      </c>
      <c r="D125" s="172" t="s">
        <v>144</v>
      </c>
      <c r="E125" s="173" t="s">
        <v>602</v>
      </c>
      <c r="F125" s="174" t="s">
        <v>603</v>
      </c>
      <c r="G125" s="175" t="s">
        <v>239</v>
      </c>
      <c r="H125" s="176">
        <v>81.971000000000004</v>
      </c>
      <c r="I125" s="177"/>
      <c r="J125" s="178">
        <f>ROUND(I125*H125,2)</f>
        <v>0</v>
      </c>
      <c r="K125" s="174" t="s">
        <v>223</v>
      </c>
      <c r="L125" s="39"/>
      <c r="M125" s="179" t="s">
        <v>1</v>
      </c>
      <c r="N125" s="180" t="s">
        <v>40</v>
      </c>
      <c r="O125" s="77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3" t="s">
        <v>159</v>
      </c>
      <c r="AT125" s="183" t="s">
        <v>144</v>
      </c>
      <c r="AU125" s="183" t="s">
        <v>85</v>
      </c>
      <c r="AY125" s="19" t="s">
        <v>141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9" t="s">
        <v>83</v>
      </c>
      <c r="BK125" s="184">
        <f>ROUND(I125*H125,2)</f>
        <v>0</v>
      </c>
      <c r="BL125" s="19" t="s">
        <v>159</v>
      </c>
      <c r="BM125" s="183" t="s">
        <v>844</v>
      </c>
    </row>
    <row r="126" s="13" customFormat="1">
      <c r="A126" s="13"/>
      <c r="B126" s="185"/>
      <c r="C126" s="13"/>
      <c r="D126" s="186" t="s">
        <v>168</v>
      </c>
      <c r="E126" s="187" t="s">
        <v>1</v>
      </c>
      <c r="F126" s="188" t="s">
        <v>225</v>
      </c>
      <c r="G126" s="13"/>
      <c r="H126" s="187" t="s">
        <v>1</v>
      </c>
      <c r="I126" s="189"/>
      <c r="J126" s="13"/>
      <c r="K126" s="13"/>
      <c r="L126" s="185"/>
      <c r="M126" s="190"/>
      <c r="N126" s="191"/>
      <c r="O126" s="191"/>
      <c r="P126" s="191"/>
      <c r="Q126" s="191"/>
      <c r="R126" s="191"/>
      <c r="S126" s="191"/>
      <c r="T126" s="19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7" t="s">
        <v>168</v>
      </c>
      <c r="AU126" s="187" t="s">
        <v>85</v>
      </c>
      <c r="AV126" s="13" t="s">
        <v>83</v>
      </c>
      <c r="AW126" s="13" t="s">
        <v>31</v>
      </c>
      <c r="AX126" s="13" t="s">
        <v>75</v>
      </c>
      <c r="AY126" s="187" t="s">
        <v>141</v>
      </c>
    </row>
    <row r="127" s="14" customFormat="1">
      <c r="A127" s="14"/>
      <c r="B127" s="193"/>
      <c r="C127" s="14"/>
      <c r="D127" s="186" t="s">
        <v>168</v>
      </c>
      <c r="E127" s="194" t="s">
        <v>1</v>
      </c>
      <c r="F127" s="195" t="s">
        <v>845</v>
      </c>
      <c r="G127" s="14"/>
      <c r="H127" s="196">
        <v>17.600000000000001</v>
      </c>
      <c r="I127" s="197"/>
      <c r="J127" s="14"/>
      <c r="K127" s="14"/>
      <c r="L127" s="193"/>
      <c r="M127" s="198"/>
      <c r="N127" s="199"/>
      <c r="O127" s="199"/>
      <c r="P127" s="199"/>
      <c r="Q127" s="199"/>
      <c r="R127" s="199"/>
      <c r="S127" s="199"/>
      <c r="T127" s="20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94" t="s">
        <v>168</v>
      </c>
      <c r="AU127" s="194" t="s">
        <v>85</v>
      </c>
      <c r="AV127" s="14" t="s">
        <v>85</v>
      </c>
      <c r="AW127" s="14" t="s">
        <v>31</v>
      </c>
      <c r="AX127" s="14" t="s">
        <v>75</v>
      </c>
      <c r="AY127" s="194" t="s">
        <v>141</v>
      </c>
    </row>
    <row r="128" s="13" customFormat="1">
      <c r="A128" s="13"/>
      <c r="B128" s="185"/>
      <c r="C128" s="13"/>
      <c r="D128" s="186" t="s">
        <v>168</v>
      </c>
      <c r="E128" s="187" t="s">
        <v>1</v>
      </c>
      <c r="F128" s="188" t="s">
        <v>846</v>
      </c>
      <c r="G128" s="13"/>
      <c r="H128" s="187" t="s">
        <v>1</v>
      </c>
      <c r="I128" s="189"/>
      <c r="J128" s="13"/>
      <c r="K128" s="13"/>
      <c r="L128" s="185"/>
      <c r="M128" s="190"/>
      <c r="N128" s="191"/>
      <c r="O128" s="191"/>
      <c r="P128" s="191"/>
      <c r="Q128" s="191"/>
      <c r="R128" s="191"/>
      <c r="S128" s="191"/>
      <c r="T128" s="19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7" t="s">
        <v>168</v>
      </c>
      <c r="AU128" s="187" t="s">
        <v>85</v>
      </c>
      <c r="AV128" s="13" t="s">
        <v>83</v>
      </c>
      <c r="AW128" s="13" t="s">
        <v>31</v>
      </c>
      <c r="AX128" s="13" t="s">
        <v>75</v>
      </c>
      <c r="AY128" s="187" t="s">
        <v>141</v>
      </c>
    </row>
    <row r="129" s="14" customFormat="1">
      <c r="A129" s="14"/>
      <c r="B129" s="193"/>
      <c r="C129" s="14"/>
      <c r="D129" s="186" t="s">
        <v>168</v>
      </c>
      <c r="E129" s="194" t="s">
        <v>1</v>
      </c>
      <c r="F129" s="195" t="s">
        <v>847</v>
      </c>
      <c r="G129" s="14"/>
      <c r="H129" s="196">
        <v>64.370999999999995</v>
      </c>
      <c r="I129" s="197"/>
      <c r="J129" s="14"/>
      <c r="K129" s="14"/>
      <c r="L129" s="193"/>
      <c r="M129" s="198"/>
      <c r="N129" s="199"/>
      <c r="O129" s="199"/>
      <c r="P129" s="199"/>
      <c r="Q129" s="199"/>
      <c r="R129" s="199"/>
      <c r="S129" s="199"/>
      <c r="T129" s="20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4" t="s">
        <v>168</v>
      </c>
      <c r="AU129" s="194" t="s">
        <v>85</v>
      </c>
      <c r="AV129" s="14" t="s">
        <v>85</v>
      </c>
      <c r="AW129" s="14" t="s">
        <v>31</v>
      </c>
      <c r="AX129" s="14" t="s">
        <v>75</v>
      </c>
      <c r="AY129" s="194" t="s">
        <v>141</v>
      </c>
    </row>
    <row r="130" s="15" customFormat="1">
      <c r="A130" s="15"/>
      <c r="B130" s="206"/>
      <c r="C130" s="15"/>
      <c r="D130" s="186" t="s">
        <v>168</v>
      </c>
      <c r="E130" s="207" t="s">
        <v>1</v>
      </c>
      <c r="F130" s="208" t="s">
        <v>236</v>
      </c>
      <c r="G130" s="15"/>
      <c r="H130" s="209">
        <v>81.971000000000004</v>
      </c>
      <c r="I130" s="210"/>
      <c r="J130" s="15"/>
      <c r="K130" s="15"/>
      <c r="L130" s="206"/>
      <c r="M130" s="211"/>
      <c r="N130" s="212"/>
      <c r="O130" s="212"/>
      <c r="P130" s="212"/>
      <c r="Q130" s="212"/>
      <c r="R130" s="212"/>
      <c r="S130" s="212"/>
      <c r="T130" s="21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07" t="s">
        <v>168</v>
      </c>
      <c r="AU130" s="207" t="s">
        <v>85</v>
      </c>
      <c r="AV130" s="15" t="s">
        <v>159</v>
      </c>
      <c r="AW130" s="15" t="s">
        <v>31</v>
      </c>
      <c r="AX130" s="15" t="s">
        <v>83</v>
      </c>
      <c r="AY130" s="207" t="s">
        <v>141</v>
      </c>
    </row>
    <row r="131" s="2" customFormat="1" ht="33" customHeight="1">
      <c r="A131" s="38"/>
      <c r="B131" s="171"/>
      <c r="C131" s="172" t="s">
        <v>85</v>
      </c>
      <c r="D131" s="172" t="s">
        <v>144</v>
      </c>
      <c r="E131" s="173" t="s">
        <v>848</v>
      </c>
      <c r="F131" s="174" t="s">
        <v>849</v>
      </c>
      <c r="G131" s="175" t="s">
        <v>239</v>
      </c>
      <c r="H131" s="176">
        <v>6.7320000000000002</v>
      </c>
      <c r="I131" s="177"/>
      <c r="J131" s="178">
        <f>ROUND(I131*H131,2)</f>
        <v>0</v>
      </c>
      <c r="K131" s="174" t="s">
        <v>223</v>
      </c>
      <c r="L131" s="39"/>
      <c r="M131" s="179" t="s">
        <v>1</v>
      </c>
      <c r="N131" s="180" t="s">
        <v>40</v>
      </c>
      <c r="O131" s="77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3" t="s">
        <v>159</v>
      </c>
      <c r="AT131" s="183" t="s">
        <v>144</v>
      </c>
      <c r="AU131" s="183" t="s">
        <v>85</v>
      </c>
      <c r="AY131" s="19" t="s">
        <v>141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9" t="s">
        <v>83</v>
      </c>
      <c r="BK131" s="184">
        <f>ROUND(I131*H131,2)</f>
        <v>0</v>
      </c>
      <c r="BL131" s="19" t="s">
        <v>159</v>
      </c>
      <c r="BM131" s="183" t="s">
        <v>850</v>
      </c>
    </row>
    <row r="132" s="14" customFormat="1">
      <c r="A132" s="14"/>
      <c r="B132" s="193"/>
      <c r="C132" s="14"/>
      <c r="D132" s="186" t="s">
        <v>168</v>
      </c>
      <c r="E132" s="194" t="s">
        <v>1</v>
      </c>
      <c r="F132" s="195" t="s">
        <v>851</v>
      </c>
      <c r="G132" s="14"/>
      <c r="H132" s="196">
        <v>6.7320000000000002</v>
      </c>
      <c r="I132" s="197"/>
      <c r="J132" s="14"/>
      <c r="K132" s="14"/>
      <c r="L132" s="193"/>
      <c r="M132" s="198"/>
      <c r="N132" s="199"/>
      <c r="O132" s="199"/>
      <c r="P132" s="199"/>
      <c r="Q132" s="199"/>
      <c r="R132" s="199"/>
      <c r="S132" s="199"/>
      <c r="T132" s="20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4" t="s">
        <v>168</v>
      </c>
      <c r="AU132" s="194" t="s">
        <v>85</v>
      </c>
      <c r="AV132" s="14" t="s">
        <v>85</v>
      </c>
      <c r="AW132" s="14" t="s">
        <v>31</v>
      </c>
      <c r="AX132" s="14" t="s">
        <v>83</v>
      </c>
      <c r="AY132" s="194" t="s">
        <v>141</v>
      </c>
    </row>
    <row r="133" s="2" customFormat="1" ht="37.8" customHeight="1">
      <c r="A133" s="38"/>
      <c r="B133" s="171"/>
      <c r="C133" s="172" t="s">
        <v>155</v>
      </c>
      <c r="D133" s="172" t="s">
        <v>144</v>
      </c>
      <c r="E133" s="173" t="s">
        <v>253</v>
      </c>
      <c r="F133" s="174" t="s">
        <v>254</v>
      </c>
      <c r="G133" s="175" t="s">
        <v>239</v>
      </c>
      <c r="H133" s="176">
        <v>88.700000000000003</v>
      </c>
      <c r="I133" s="177"/>
      <c r="J133" s="178">
        <f>ROUND(I133*H133,2)</f>
        <v>0</v>
      </c>
      <c r="K133" s="174" t="s">
        <v>223</v>
      </c>
      <c r="L133" s="39"/>
      <c r="M133" s="179" t="s">
        <v>1</v>
      </c>
      <c r="N133" s="180" t="s">
        <v>40</v>
      </c>
      <c r="O133" s="77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159</v>
      </c>
      <c r="AT133" s="183" t="s">
        <v>144</v>
      </c>
      <c r="AU133" s="183" t="s">
        <v>85</v>
      </c>
      <c r="AY133" s="19" t="s">
        <v>141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9" t="s">
        <v>83</v>
      </c>
      <c r="BK133" s="184">
        <f>ROUND(I133*H133,2)</f>
        <v>0</v>
      </c>
      <c r="BL133" s="19" t="s">
        <v>159</v>
      </c>
      <c r="BM133" s="183" t="s">
        <v>852</v>
      </c>
    </row>
    <row r="134" s="14" customFormat="1">
      <c r="A134" s="14"/>
      <c r="B134" s="193"/>
      <c r="C134" s="14"/>
      <c r="D134" s="186" t="s">
        <v>168</v>
      </c>
      <c r="E134" s="194" t="s">
        <v>1</v>
      </c>
      <c r="F134" s="195" t="s">
        <v>853</v>
      </c>
      <c r="G134" s="14"/>
      <c r="H134" s="196">
        <v>81.969999999999999</v>
      </c>
      <c r="I134" s="197"/>
      <c r="J134" s="14"/>
      <c r="K134" s="14"/>
      <c r="L134" s="193"/>
      <c r="M134" s="198"/>
      <c r="N134" s="199"/>
      <c r="O134" s="199"/>
      <c r="P134" s="199"/>
      <c r="Q134" s="199"/>
      <c r="R134" s="199"/>
      <c r="S134" s="199"/>
      <c r="T134" s="20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4" t="s">
        <v>168</v>
      </c>
      <c r="AU134" s="194" t="s">
        <v>85</v>
      </c>
      <c r="AV134" s="14" t="s">
        <v>85</v>
      </c>
      <c r="AW134" s="14" t="s">
        <v>31</v>
      </c>
      <c r="AX134" s="14" t="s">
        <v>75</v>
      </c>
      <c r="AY134" s="194" t="s">
        <v>141</v>
      </c>
    </row>
    <row r="135" s="14" customFormat="1">
      <c r="A135" s="14"/>
      <c r="B135" s="193"/>
      <c r="C135" s="14"/>
      <c r="D135" s="186" t="s">
        <v>168</v>
      </c>
      <c r="E135" s="194" t="s">
        <v>1</v>
      </c>
      <c r="F135" s="195" t="s">
        <v>854</v>
      </c>
      <c r="G135" s="14"/>
      <c r="H135" s="196">
        <v>6.7300000000000004</v>
      </c>
      <c r="I135" s="197"/>
      <c r="J135" s="14"/>
      <c r="K135" s="14"/>
      <c r="L135" s="193"/>
      <c r="M135" s="198"/>
      <c r="N135" s="199"/>
      <c r="O135" s="199"/>
      <c r="P135" s="199"/>
      <c r="Q135" s="199"/>
      <c r="R135" s="199"/>
      <c r="S135" s="199"/>
      <c r="T135" s="20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4" t="s">
        <v>168</v>
      </c>
      <c r="AU135" s="194" t="s">
        <v>85</v>
      </c>
      <c r="AV135" s="14" t="s">
        <v>85</v>
      </c>
      <c r="AW135" s="14" t="s">
        <v>31</v>
      </c>
      <c r="AX135" s="14" t="s">
        <v>75</v>
      </c>
      <c r="AY135" s="194" t="s">
        <v>141</v>
      </c>
    </row>
    <row r="136" s="15" customFormat="1">
      <c r="A136" s="15"/>
      <c r="B136" s="206"/>
      <c r="C136" s="15"/>
      <c r="D136" s="186" t="s">
        <v>168</v>
      </c>
      <c r="E136" s="207" t="s">
        <v>1</v>
      </c>
      <c r="F136" s="208" t="s">
        <v>236</v>
      </c>
      <c r="G136" s="15"/>
      <c r="H136" s="209">
        <v>88.700000000000003</v>
      </c>
      <c r="I136" s="210"/>
      <c r="J136" s="15"/>
      <c r="K136" s="15"/>
      <c r="L136" s="206"/>
      <c r="M136" s="211"/>
      <c r="N136" s="212"/>
      <c r="O136" s="212"/>
      <c r="P136" s="212"/>
      <c r="Q136" s="212"/>
      <c r="R136" s="212"/>
      <c r="S136" s="212"/>
      <c r="T136" s="21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07" t="s">
        <v>168</v>
      </c>
      <c r="AU136" s="207" t="s">
        <v>85</v>
      </c>
      <c r="AV136" s="15" t="s">
        <v>159</v>
      </c>
      <c r="AW136" s="15" t="s">
        <v>31</v>
      </c>
      <c r="AX136" s="15" t="s">
        <v>83</v>
      </c>
      <c r="AY136" s="207" t="s">
        <v>141</v>
      </c>
    </row>
    <row r="137" s="2" customFormat="1" ht="37.8" customHeight="1">
      <c r="A137" s="38"/>
      <c r="B137" s="171"/>
      <c r="C137" s="172" t="s">
        <v>159</v>
      </c>
      <c r="D137" s="172" t="s">
        <v>144</v>
      </c>
      <c r="E137" s="173" t="s">
        <v>258</v>
      </c>
      <c r="F137" s="174" t="s">
        <v>259</v>
      </c>
      <c r="G137" s="175" t="s">
        <v>239</v>
      </c>
      <c r="H137" s="176">
        <v>354.80000000000001</v>
      </c>
      <c r="I137" s="177"/>
      <c r="J137" s="178">
        <f>ROUND(I137*H137,2)</f>
        <v>0</v>
      </c>
      <c r="K137" s="174" t="s">
        <v>223</v>
      </c>
      <c r="L137" s="39"/>
      <c r="M137" s="179" t="s">
        <v>1</v>
      </c>
      <c r="N137" s="180" t="s">
        <v>40</v>
      </c>
      <c r="O137" s="77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3" t="s">
        <v>159</v>
      </c>
      <c r="AT137" s="183" t="s">
        <v>144</v>
      </c>
      <c r="AU137" s="183" t="s">
        <v>85</v>
      </c>
      <c r="AY137" s="19" t="s">
        <v>141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9" t="s">
        <v>83</v>
      </c>
      <c r="BK137" s="184">
        <f>ROUND(I137*H137,2)</f>
        <v>0</v>
      </c>
      <c r="BL137" s="19" t="s">
        <v>159</v>
      </c>
      <c r="BM137" s="183" t="s">
        <v>855</v>
      </c>
    </row>
    <row r="138" s="14" customFormat="1">
      <c r="A138" s="14"/>
      <c r="B138" s="193"/>
      <c r="C138" s="14"/>
      <c r="D138" s="186" t="s">
        <v>168</v>
      </c>
      <c r="E138" s="194" t="s">
        <v>1</v>
      </c>
      <c r="F138" s="195" t="s">
        <v>856</v>
      </c>
      <c r="G138" s="14"/>
      <c r="H138" s="196">
        <v>354.80000000000001</v>
      </c>
      <c r="I138" s="197"/>
      <c r="J138" s="14"/>
      <c r="K138" s="14"/>
      <c r="L138" s="193"/>
      <c r="M138" s="198"/>
      <c r="N138" s="199"/>
      <c r="O138" s="199"/>
      <c r="P138" s="199"/>
      <c r="Q138" s="199"/>
      <c r="R138" s="199"/>
      <c r="S138" s="199"/>
      <c r="T138" s="20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4" t="s">
        <v>168</v>
      </c>
      <c r="AU138" s="194" t="s">
        <v>85</v>
      </c>
      <c r="AV138" s="14" t="s">
        <v>85</v>
      </c>
      <c r="AW138" s="14" t="s">
        <v>31</v>
      </c>
      <c r="AX138" s="14" t="s">
        <v>83</v>
      </c>
      <c r="AY138" s="194" t="s">
        <v>141</v>
      </c>
    </row>
    <row r="139" s="2" customFormat="1" ht="24.15" customHeight="1">
      <c r="A139" s="38"/>
      <c r="B139" s="171"/>
      <c r="C139" s="172" t="s">
        <v>140</v>
      </c>
      <c r="D139" s="172" t="s">
        <v>144</v>
      </c>
      <c r="E139" s="173" t="s">
        <v>615</v>
      </c>
      <c r="F139" s="174" t="s">
        <v>616</v>
      </c>
      <c r="G139" s="175" t="s">
        <v>239</v>
      </c>
      <c r="H139" s="176">
        <v>88.700000000000003</v>
      </c>
      <c r="I139" s="177"/>
      <c r="J139" s="178">
        <f>ROUND(I139*H139,2)</f>
        <v>0</v>
      </c>
      <c r="K139" s="174" t="s">
        <v>223</v>
      </c>
      <c r="L139" s="39"/>
      <c r="M139" s="179" t="s">
        <v>1</v>
      </c>
      <c r="N139" s="180" t="s">
        <v>40</v>
      </c>
      <c r="O139" s="77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159</v>
      </c>
      <c r="AT139" s="183" t="s">
        <v>144</v>
      </c>
      <c r="AU139" s="183" t="s">
        <v>85</v>
      </c>
      <c r="AY139" s="19" t="s">
        <v>141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9" t="s">
        <v>83</v>
      </c>
      <c r="BK139" s="184">
        <f>ROUND(I139*H139,2)</f>
        <v>0</v>
      </c>
      <c r="BL139" s="19" t="s">
        <v>159</v>
      </c>
      <c r="BM139" s="183" t="s">
        <v>857</v>
      </c>
    </row>
    <row r="140" s="14" customFormat="1">
      <c r="A140" s="14"/>
      <c r="B140" s="193"/>
      <c r="C140" s="14"/>
      <c r="D140" s="186" t="s">
        <v>168</v>
      </c>
      <c r="E140" s="194" t="s">
        <v>1</v>
      </c>
      <c r="F140" s="195" t="s">
        <v>858</v>
      </c>
      <c r="G140" s="14"/>
      <c r="H140" s="196">
        <v>88.700000000000003</v>
      </c>
      <c r="I140" s="197"/>
      <c r="J140" s="14"/>
      <c r="K140" s="14"/>
      <c r="L140" s="193"/>
      <c r="M140" s="198"/>
      <c r="N140" s="199"/>
      <c r="O140" s="199"/>
      <c r="P140" s="199"/>
      <c r="Q140" s="199"/>
      <c r="R140" s="199"/>
      <c r="S140" s="199"/>
      <c r="T140" s="20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4" t="s">
        <v>168</v>
      </c>
      <c r="AU140" s="194" t="s">
        <v>85</v>
      </c>
      <c r="AV140" s="14" t="s">
        <v>85</v>
      </c>
      <c r="AW140" s="14" t="s">
        <v>31</v>
      </c>
      <c r="AX140" s="14" t="s">
        <v>83</v>
      </c>
      <c r="AY140" s="194" t="s">
        <v>141</v>
      </c>
    </row>
    <row r="141" s="2" customFormat="1" ht="33" customHeight="1">
      <c r="A141" s="38"/>
      <c r="B141" s="171"/>
      <c r="C141" s="172" t="s">
        <v>171</v>
      </c>
      <c r="D141" s="172" t="s">
        <v>144</v>
      </c>
      <c r="E141" s="173" t="s">
        <v>504</v>
      </c>
      <c r="F141" s="174" t="s">
        <v>505</v>
      </c>
      <c r="G141" s="175" t="s">
        <v>276</v>
      </c>
      <c r="H141" s="176">
        <v>168.53</v>
      </c>
      <c r="I141" s="177"/>
      <c r="J141" s="178">
        <f>ROUND(I141*H141,2)</f>
        <v>0</v>
      </c>
      <c r="K141" s="174" t="s">
        <v>223</v>
      </c>
      <c r="L141" s="39"/>
      <c r="M141" s="179" t="s">
        <v>1</v>
      </c>
      <c r="N141" s="180" t="s">
        <v>40</v>
      </c>
      <c r="O141" s="77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3" t="s">
        <v>159</v>
      </c>
      <c r="AT141" s="183" t="s">
        <v>144</v>
      </c>
      <c r="AU141" s="183" t="s">
        <v>85</v>
      </c>
      <c r="AY141" s="19" t="s">
        <v>141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9" t="s">
        <v>83</v>
      </c>
      <c r="BK141" s="184">
        <f>ROUND(I141*H141,2)</f>
        <v>0</v>
      </c>
      <c r="BL141" s="19" t="s">
        <v>159</v>
      </c>
      <c r="BM141" s="183" t="s">
        <v>859</v>
      </c>
    </row>
    <row r="142" s="14" customFormat="1">
      <c r="A142" s="14"/>
      <c r="B142" s="193"/>
      <c r="C142" s="14"/>
      <c r="D142" s="186" t="s">
        <v>168</v>
      </c>
      <c r="E142" s="194" t="s">
        <v>1</v>
      </c>
      <c r="F142" s="195" t="s">
        <v>860</v>
      </c>
      <c r="G142" s="14"/>
      <c r="H142" s="196">
        <v>168.53</v>
      </c>
      <c r="I142" s="197"/>
      <c r="J142" s="14"/>
      <c r="K142" s="14"/>
      <c r="L142" s="193"/>
      <c r="M142" s="198"/>
      <c r="N142" s="199"/>
      <c r="O142" s="199"/>
      <c r="P142" s="199"/>
      <c r="Q142" s="199"/>
      <c r="R142" s="199"/>
      <c r="S142" s="199"/>
      <c r="T142" s="20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4" t="s">
        <v>168</v>
      </c>
      <c r="AU142" s="194" t="s">
        <v>85</v>
      </c>
      <c r="AV142" s="14" t="s">
        <v>85</v>
      </c>
      <c r="AW142" s="14" t="s">
        <v>31</v>
      </c>
      <c r="AX142" s="14" t="s">
        <v>83</v>
      </c>
      <c r="AY142" s="194" t="s">
        <v>141</v>
      </c>
    </row>
    <row r="143" s="2" customFormat="1" ht="16.5" customHeight="1">
      <c r="A143" s="38"/>
      <c r="B143" s="171"/>
      <c r="C143" s="172" t="s">
        <v>179</v>
      </c>
      <c r="D143" s="172" t="s">
        <v>144</v>
      </c>
      <c r="E143" s="173" t="s">
        <v>279</v>
      </c>
      <c r="F143" s="174" t="s">
        <v>280</v>
      </c>
      <c r="G143" s="175" t="s">
        <v>239</v>
      </c>
      <c r="H143" s="176">
        <v>88.700000000000003</v>
      </c>
      <c r="I143" s="177"/>
      <c r="J143" s="178">
        <f>ROUND(I143*H143,2)</f>
        <v>0</v>
      </c>
      <c r="K143" s="174" t="s">
        <v>223</v>
      </c>
      <c r="L143" s="39"/>
      <c r="M143" s="179" t="s">
        <v>1</v>
      </c>
      <c r="N143" s="180" t="s">
        <v>40</v>
      </c>
      <c r="O143" s="77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3" t="s">
        <v>159</v>
      </c>
      <c r="AT143" s="183" t="s">
        <v>144</v>
      </c>
      <c r="AU143" s="183" t="s">
        <v>85</v>
      </c>
      <c r="AY143" s="19" t="s">
        <v>141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9" t="s">
        <v>83</v>
      </c>
      <c r="BK143" s="184">
        <f>ROUND(I143*H143,2)</f>
        <v>0</v>
      </c>
      <c r="BL143" s="19" t="s">
        <v>159</v>
      </c>
      <c r="BM143" s="183" t="s">
        <v>861</v>
      </c>
    </row>
    <row r="144" s="2" customFormat="1" ht="37.8" customHeight="1">
      <c r="A144" s="38"/>
      <c r="B144" s="171"/>
      <c r="C144" s="172" t="s">
        <v>182</v>
      </c>
      <c r="D144" s="172" t="s">
        <v>144</v>
      </c>
      <c r="E144" s="173" t="s">
        <v>283</v>
      </c>
      <c r="F144" s="174" t="s">
        <v>284</v>
      </c>
      <c r="G144" s="175" t="s">
        <v>222</v>
      </c>
      <c r="H144" s="176">
        <v>115.15000000000001</v>
      </c>
      <c r="I144" s="177"/>
      <c r="J144" s="178">
        <f>ROUND(I144*H144,2)</f>
        <v>0</v>
      </c>
      <c r="K144" s="174" t="s">
        <v>223</v>
      </c>
      <c r="L144" s="39"/>
      <c r="M144" s="179" t="s">
        <v>1</v>
      </c>
      <c r="N144" s="180" t="s">
        <v>40</v>
      </c>
      <c r="O144" s="77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3" t="s">
        <v>159</v>
      </c>
      <c r="AT144" s="183" t="s">
        <v>144</v>
      </c>
      <c r="AU144" s="183" t="s">
        <v>85</v>
      </c>
      <c r="AY144" s="19" t="s">
        <v>141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83</v>
      </c>
      <c r="BK144" s="184">
        <f>ROUND(I144*H144,2)</f>
        <v>0</v>
      </c>
      <c r="BL144" s="19" t="s">
        <v>159</v>
      </c>
      <c r="BM144" s="183" t="s">
        <v>862</v>
      </c>
    </row>
    <row r="145" s="14" customFormat="1">
      <c r="A145" s="14"/>
      <c r="B145" s="193"/>
      <c r="C145" s="14"/>
      <c r="D145" s="186" t="s">
        <v>168</v>
      </c>
      <c r="E145" s="194" t="s">
        <v>1</v>
      </c>
      <c r="F145" s="195" t="s">
        <v>863</v>
      </c>
      <c r="G145" s="14"/>
      <c r="H145" s="196">
        <v>52.5</v>
      </c>
      <c r="I145" s="197"/>
      <c r="J145" s="14"/>
      <c r="K145" s="14"/>
      <c r="L145" s="193"/>
      <c r="M145" s="198"/>
      <c r="N145" s="199"/>
      <c r="O145" s="199"/>
      <c r="P145" s="199"/>
      <c r="Q145" s="199"/>
      <c r="R145" s="199"/>
      <c r="S145" s="199"/>
      <c r="T145" s="20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4" t="s">
        <v>168</v>
      </c>
      <c r="AU145" s="194" t="s">
        <v>85</v>
      </c>
      <c r="AV145" s="14" t="s">
        <v>85</v>
      </c>
      <c r="AW145" s="14" t="s">
        <v>31</v>
      </c>
      <c r="AX145" s="14" t="s">
        <v>75</v>
      </c>
      <c r="AY145" s="194" t="s">
        <v>141</v>
      </c>
    </row>
    <row r="146" s="14" customFormat="1">
      <c r="A146" s="14"/>
      <c r="B146" s="193"/>
      <c r="C146" s="14"/>
      <c r="D146" s="186" t="s">
        <v>168</v>
      </c>
      <c r="E146" s="194" t="s">
        <v>1</v>
      </c>
      <c r="F146" s="195" t="s">
        <v>864</v>
      </c>
      <c r="G146" s="14"/>
      <c r="H146" s="196">
        <v>62.649999999999999</v>
      </c>
      <c r="I146" s="197"/>
      <c r="J146" s="14"/>
      <c r="K146" s="14"/>
      <c r="L146" s="193"/>
      <c r="M146" s="198"/>
      <c r="N146" s="199"/>
      <c r="O146" s="199"/>
      <c r="P146" s="199"/>
      <c r="Q146" s="199"/>
      <c r="R146" s="199"/>
      <c r="S146" s="199"/>
      <c r="T146" s="20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4" t="s">
        <v>168</v>
      </c>
      <c r="AU146" s="194" t="s">
        <v>85</v>
      </c>
      <c r="AV146" s="14" t="s">
        <v>85</v>
      </c>
      <c r="AW146" s="14" t="s">
        <v>31</v>
      </c>
      <c r="AX146" s="14" t="s">
        <v>75</v>
      </c>
      <c r="AY146" s="194" t="s">
        <v>141</v>
      </c>
    </row>
    <row r="147" s="15" customFormat="1">
      <c r="A147" s="15"/>
      <c r="B147" s="206"/>
      <c r="C147" s="15"/>
      <c r="D147" s="186" t="s">
        <v>168</v>
      </c>
      <c r="E147" s="207" t="s">
        <v>1</v>
      </c>
      <c r="F147" s="208" t="s">
        <v>236</v>
      </c>
      <c r="G147" s="15"/>
      <c r="H147" s="209">
        <v>115.15000000000001</v>
      </c>
      <c r="I147" s="210"/>
      <c r="J147" s="15"/>
      <c r="K147" s="15"/>
      <c r="L147" s="206"/>
      <c r="M147" s="211"/>
      <c r="N147" s="212"/>
      <c r="O147" s="212"/>
      <c r="P147" s="212"/>
      <c r="Q147" s="212"/>
      <c r="R147" s="212"/>
      <c r="S147" s="212"/>
      <c r="T147" s="21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07" t="s">
        <v>168</v>
      </c>
      <c r="AU147" s="207" t="s">
        <v>85</v>
      </c>
      <c r="AV147" s="15" t="s">
        <v>159</v>
      </c>
      <c r="AW147" s="15" t="s">
        <v>31</v>
      </c>
      <c r="AX147" s="15" t="s">
        <v>83</v>
      </c>
      <c r="AY147" s="207" t="s">
        <v>141</v>
      </c>
    </row>
    <row r="148" s="2" customFormat="1" ht="16.5" customHeight="1">
      <c r="A148" s="38"/>
      <c r="B148" s="171"/>
      <c r="C148" s="214" t="s">
        <v>186</v>
      </c>
      <c r="D148" s="214" t="s">
        <v>287</v>
      </c>
      <c r="E148" s="215" t="s">
        <v>288</v>
      </c>
      <c r="F148" s="216" t="s">
        <v>289</v>
      </c>
      <c r="G148" s="217" t="s">
        <v>276</v>
      </c>
      <c r="H148" s="218">
        <v>21.879000000000001</v>
      </c>
      <c r="I148" s="219"/>
      <c r="J148" s="220">
        <f>ROUND(I148*H148,2)</f>
        <v>0</v>
      </c>
      <c r="K148" s="216" t="s">
        <v>223</v>
      </c>
      <c r="L148" s="221"/>
      <c r="M148" s="222" t="s">
        <v>1</v>
      </c>
      <c r="N148" s="223" t="s">
        <v>40</v>
      </c>
      <c r="O148" s="77"/>
      <c r="P148" s="181">
        <f>O148*H148</f>
        <v>0</v>
      </c>
      <c r="Q148" s="181">
        <v>1</v>
      </c>
      <c r="R148" s="181">
        <f>Q148*H148</f>
        <v>21.879000000000001</v>
      </c>
      <c r="S148" s="181">
        <v>0</v>
      </c>
      <c r="T148" s="1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182</v>
      </c>
      <c r="AT148" s="183" t="s">
        <v>287</v>
      </c>
      <c r="AU148" s="183" t="s">
        <v>85</v>
      </c>
      <c r="AY148" s="19" t="s">
        <v>141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83</v>
      </c>
      <c r="BK148" s="184">
        <f>ROUND(I148*H148,2)</f>
        <v>0</v>
      </c>
      <c r="BL148" s="19" t="s">
        <v>159</v>
      </c>
      <c r="BM148" s="183" t="s">
        <v>865</v>
      </c>
    </row>
    <row r="149" s="14" customFormat="1">
      <c r="A149" s="14"/>
      <c r="B149" s="193"/>
      <c r="C149" s="14"/>
      <c r="D149" s="186" t="s">
        <v>168</v>
      </c>
      <c r="E149" s="194" t="s">
        <v>1</v>
      </c>
      <c r="F149" s="195" t="s">
        <v>866</v>
      </c>
      <c r="G149" s="14"/>
      <c r="H149" s="196">
        <v>21.879000000000001</v>
      </c>
      <c r="I149" s="197"/>
      <c r="J149" s="14"/>
      <c r="K149" s="14"/>
      <c r="L149" s="193"/>
      <c r="M149" s="198"/>
      <c r="N149" s="199"/>
      <c r="O149" s="199"/>
      <c r="P149" s="199"/>
      <c r="Q149" s="199"/>
      <c r="R149" s="199"/>
      <c r="S149" s="199"/>
      <c r="T149" s="20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4" t="s">
        <v>168</v>
      </c>
      <c r="AU149" s="194" t="s">
        <v>85</v>
      </c>
      <c r="AV149" s="14" t="s">
        <v>85</v>
      </c>
      <c r="AW149" s="14" t="s">
        <v>31</v>
      </c>
      <c r="AX149" s="14" t="s">
        <v>83</v>
      </c>
      <c r="AY149" s="194" t="s">
        <v>141</v>
      </c>
    </row>
    <row r="150" s="2" customFormat="1" ht="33" customHeight="1">
      <c r="A150" s="38"/>
      <c r="B150" s="171"/>
      <c r="C150" s="172" t="s">
        <v>191</v>
      </c>
      <c r="D150" s="172" t="s">
        <v>144</v>
      </c>
      <c r="E150" s="173" t="s">
        <v>293</v>
      </c>
      <c r="F150" s="174" t="s">
        <v>294</v>
      </c>
      <c r="G150" s="175" t="s">
        <v>222</v>
      </c>
      <c r="H150" s="176">
        <v>115.15000000000001</v>
      </c>
      <c r="I150" s="177"/>
      <c r="J150" s="178">
        <f>ROUND(I150*H150,2)</f>
        <v>0</v>
      </c>
      <c r="K150" s="174" t="s">
        <v>223</v>
      </c>
      <c r="L150" s="39"/>
      <c r="M150" s="179" t="s">
        <v>1</v>
      </c>
      <c r="N150" s="180" t="s">
        <v>40</v>
      </c>
      <c r="O150" s="77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3" t="s">
        <v>159</v>
      </c>
      <c r="AT150" s="183" t="s">
        <v>144</v>
      </c>
      <c r="AU150" s="183" t="s">
        <v>85</v>
      </c>
      <c r="AY150" s="19" t="s">
        <v>141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9" t="s">
        <v>83</v>
      </c>
      <c r="BK150" s="184">
        <f>ROUND(I150*H150,2)</f>
        <v>0</v>
      </c>
      <c r="BL150" s="19" t="s">
        <v>159</v>
      </c>
      <c r="BM150" s="183" t="s">
        <v>867</v>
      </c>
    </row>
    <row r="151" s="14" customFormat="1">
      <c r="A151" s="14"/>
      <c r="B151" s="193"/>
      <c r="C151" s="14"/>
      <c r="D151" s="186" t="s">
        <v>168</v>
      </c>
      <c r="E151" s="194" t="s">
        <v>1</v>
      </c>
      <c r="F151" s="195" t="s">
        <v>868</v>
      </c>
      <c r="G151" s="14"/>
      <c r="H151" s="196">
        <v>115.15000000000001</v>
      </c>
      <c r="I151" s="197"/>
      <c r="J151" s="14"/>
      <c r="K151" s="14"/>
      <c r="L151" s="193"/>
      <c r="M151" s="198"/>
      <c r="N151" s="199"/>
      <c r="O151" s="199"/>
      <c r="P151" s="199"/>
      <c r="Q151" s="199"/>
      <c r="R151" s="199"/>
      <c r="S151" s="199"/>
      <c r="T151" s="20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4" t="s">
        <v>168</v>
      </c>
      <c r="AU151" s="194" t="s">
        <v>85</v>
      </c>
      <c r="AV151" s="14" t="s">
        <v>85</v>
      </c>
      <c r="AW151" s="14" t="s">
        <v>31</v>
      </c>
      <c r="AX151" s="14" t="s">
        <v>83</v>
      </c>
      <c r="AY151" s="194" t="s">
        <v>141</v>
      </c>
    </row>
    <row r="152" s="2" customFormat="1" ht="16.5" customHeight="1">
      <c r="A152" s="38"/>
      <c r="B152" s="171"/>
      <c r="C152" s="214" t="s">
        <v>197</v>
      </c>
      <c r="D152" s="214" t="s">
        <v>287</v>
      </c>
      <c r="E152" s="215" t="s">
        <v>302</v>
      </c>
      <c r="F152" s="216" t="s">
        <v>303</v>
      </c>
      <c r="G152" s="217" t="s">
        <v>304</v>
      </c>
      <c r="H152" s="218">
        <v>3.6269999999999998</v>
      </c>
      <c r="I152" s="219"/>
      <c r="J152" s="220">
        <f>ROUND(I152*H152,2)</f>
        <v>0</v>
      </c>
      <c r="K152" s="216" t="s">
        <v>223</v>
      </c>
      <c r="L152" s="221"/>
      <c r="M152" s="222" t="s">
        <v>1</v>
      </c>
      <c r="N152" s="223" t="s">
        <v>40</v>
      </c>
      <c r="O152" s="77"/>
      <c r="P152" s="181">
        <f>O152*H152</f>
        <v>0</v>
      </c>
      <c r="Q152" s="181">
        <v>0.001</v>
      </c>
      <c r="R152" s="181">
        <f>Q152*H152</f>
        <v>0.003627</v>
      </c>
      <c r="S152" s="181">
        <v>0</v>
      </c>
      <c r="T152" s="18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3" t="s">
        <v>182</v>
      </c>
      <c r="AT152" s="183" t="s">
        <v>287</v>
      </c>
      <c r="AU152" s="183" t="s">
        <v>85</v>
      </c>
      <c r="AY152" s="19" t="s">
        <v>141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9" t="s">
        <v>83</v>
      </c>
      <c r="BK152" s="184">
        <f>ROUND(I152*H152,2)</f>
        <v>0</v>
      </c>
      <c r="BL152" s="19" t="s">
        <v>159</v>
      </c>
      <c r="BM152" s="183" t="s">
        <v>869</v>
      </c>
    </row>
    <row r="153" s="14" customFormat="1">
      <c r="A153" s="14"/>
      <c r="B153" s="193"/>
      <c r="C153" s="14"/>
      <c r="D153" s="186" t="s">
        <v>168</v>
      </c>
      <c r="E153" s="194" t="s">
        <v>1</v>
      </c>
      <c r="F153" s="195" t="s">
        <v>870</v>
      </c>
      <c r="G153" s="14"/>
      <c r="H153" s="196">
        <v>3.6269999999999998</v>
      </c>
      <c r="I153" s="197"/>
      <c r="J153" s="14"/>
      <c r="K153" s="14"/>
      <c r="L153" s="193"/>
      <c r="M153" s="198"/>
      <c r="N153" s="199"/>
      <c r="O153" s="199"/>
      <c r="P153" s="199"/>
      <c r="Q153" s="199"/>
      <c r="R153" s="199"/>
      <c r="S153" s="199"/>
      <c r="T153" s="20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4" t="s">
        <v>168</v>
      </c>
      <c r="AU153" s="194" t="s">
        <v>85</v>
      </c>
      <c r="AV153" s="14" t="s">
        <v>85</v>
      </c>
      <c r="AW153" s="14" t="s">
        <v>31</v>
      </c>
      <c r="AX153" s="14" t="s">
        <v>83</v>
      </c>
      <c r="AY153" s="194" t="s">
        <v>141</v>
      </c>
    </row>
    <row r="154" s="2" customFormat="1" ht="24.15" customHeight="1">
      <c r="A154" s="38"/>
      <c r="B154" s="171"/>
      <c r="C154" s="172" t="s">
        <v>201</v>
      </c>
      <c r="D154" s="172" t="s">
        <v>144</v>
      </c>
      <c r="E154" s="173" t="s">
        <v>298</v>
      </c>
      <c r="F154" s="174" t="s">
        <v>299</v>
      </c>
      <c r="G154" s="175" t="s">
        <v>222</v>
      </c>
      <c r="H154" s="176">
        <v>115.15000000000001</v>
      </c>
      <c r="I154" s="177"/>
      <c r="J154" s="178">
        <f>ROUND(I154*H154,2)</f>
        <v>0</v>
      </c>
      <c r="K154" s="174" t="s">
        <v>223</v>
      </c>
      <c r="L154" s="39"/>
      <c r="M154" s="179" t="s">
        <v>1</v>
      </c>
      <c r="N154" s="180" t="s">
        <v>40</v>
      </c>
      <c r="O154" s="77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3" t="s">
        <v>159</v>
      </c>
      <c r="AT154" s="183" t="s">
        <v>144</v>
      </c>
      <c r="AU154" s="183" t="s">
        <v>85</v>
      </c>
      <c r="AY154" s="19" t="s">
        <v>141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9" t="s">
        <v>83</v>
      </c>
      <c r="BK154" s="184">
        <f>ROUND(I154*H154,2)</f>
        <v>0</v>
      </c>
      <c r="BL154" s="19" t="s">
        <v>159</v>
      </c>
      <c r="BM154" s="183" t="s">
        <v>871</v>
      </c>
    </row>
    <row r="155" s="14" customFormat="1">
      <c r="A155" s="14"/>
      <c r="B155" s="193"/>
      <c r="C155" s="14"/>
      <c r="D155" s="186" t="s">
        <v>168</v>
      </c>
      <c r="E155" s="194" t="s">
        <v>1</v>
      </c>
      <c r="F155" s="195" t="s">
        <v>868</v>
      </c>
      <c r="G155" s="14"/>
      <c r="H155" s="196">
        <v>115.15000000000001</v>
      </c>
      <c r="I155" s="197"/>
      <c r="J155" s="14"/>
      <c r="K155" s="14"/>
      <c r="L155" s="193"/>
      <c r="M155" s="198"/>
      <c r="N155" s="199"/>
      <c r="O155" s="199"/>
      <c r="P155" s="199"/>
      <c r="Q155" s="199"/>
      <c r="R155" s="199"/>
      <c r="S155" s="199"/>
      <c r="T155" s="20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4" t="s">
        <v>168</v>
      </c>
      <c r="AU155" s="194" t="s">
        <v>85</v>
      </c>
      <c r="AV155" s="14" t="s">
        <v>85</v>
      </c>
      <c r="AW155" s="14" t="s">
        <v>31</v>
      </c>
      <c r="AX155" s="14" t="s">
        <v>83</v>
      </c>
      <c r="AY155" s="194" t="s">
        <v>141</v>
      </c>
    </row>
    <row r="156" s="2" customFormat="1" ht="24.15" customHeight="1">
      <c r="A156" s="38"/>
      <c r="B156" s="171"/>
      <c r="C156" s="172" t="s">
        <v>205</v>
      </c>
      <c r="D156" s="172" t="s">
        <v>144</v>
      </c>
      <c r="E156" s="173" t="s">
        <v>308</v>
      </c>
      <c r="F156" s="174" t="s">
        <v>309</v>
      </c>
      <c r="G156" s="175" t="s">
        <v>222</v>
      </c>
      <c r="H156" s="176">
        <v>214.57400000000001</v>
      </c>
      <c r="I156" s="177"/>
      <c r="J156" s="178">
        <f>ROUND(I156*H156,2)</f>
        <v>0</v>
      </c>
      <c r="K156" s="174" t="s">
        <v>223</v>
      </c>
      <c r="L156" s="39"/>
      <c r="M156" s="179" t="s">
        <v>1</v>
      </c>
      <c r="N156" s="180" t="s">
        <v>40</v>
      </c>
      <c r="O156" s="77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3" t="s">
        <v>159</v>
      </c>
      <c r="AT156" s="183" t="s">
        <v>144</v>
      </c>
      <c r="AU156" s="183" t="s">
        <v>85</v>
      </c>
      <c r="AY156" s="19" t="s">
        <v>141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9" t="s">
        <v>83</v>
      </c>
      <c r="BK156" s="184">
        <f>ROUND(I156*H156,2)</f>
        <v>0</v>
      </c>
      <c r="BL156" s="19" t="s">
        <v>159</v>
      </c>
      <c r="BM156" s="183" t="s">
        <v>872</v>
      </c>
    </row>
    <row r="157" s="14" customFormat="1">
      <c r="A157" s="14"/>
      <c r="B157" s="193"/>
      <c r="C157" s="14"/>
      <c r="D157" s="186" t="s">
        <v>168</v>
      </c>
      <c r="E157" s="194" t="s">
        <v>1</v>
      </c>
      <c r="F157" s="195" t="s">
        <v>873</v>
      </c>
      <c r="G157" s="14"/>
      <c r="H157" s="196">
        <v>214.57400000000001</v>
      </c>
      <c r="I157" s="197"/>
      <c r="J157" s="14"/>
      <c r="K157" s="14"/>
      <c r="L157" s="193"/>
      <c r="M157" s="198"/>
      <c r="N157" s="199"/>
      <c r="O157" s="199"/>
      <c r="P157" s="199"/>
      <c r="Q157" s="199"/>
      <c r="R157" s="199"/>
      <c r="S157" s="199"/>
      <c r="T157" s="20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4" t="s">
        <v>168</v>
      </c>
      <c r="AU157" s="194" t="s">
        <v>85</v>
      </c>
      <c r="AV157" s="14" t="s">
        <v>85</v>
      </c>
      <c r="AW157" s="14" t="s">
        <v>31</v>
      </c>
      <c r="AX157" s="14" t="s">
        <v>83</v>
      </c>
      <c r="AY157" s="194" t="s">
        <v>141</v>
      </c>
    </row>
    <row r="158" s="2" customFormat="1" ht="16.5" customHeight="1">
      <c r="A158" s="38"/>
      <c r="B158" s="171"/>
      <c r="C158" s="172" t="s">
        <v>282</v>
      </c>
      <c r="D158" s="172" t="s">
        <v>144</v>
      </c>
      <c r="E158" s="173" t="s">
        <v>385</v>
      </c>
      <c r="F158" s="174" t="s">
        <v>723</v>
      </c>
      <c r="G158" s="175" t="s">
        <v>320</v>
      </c>
      <c r="H158" s="176">
        <v>2</v>
      </c>
      <c r="I158" s="177"/>
      <c r="J158" s="178">
        <f>ROUND(I158*H158,2)</f>
        <v>0</v>
      </c>
      <c r="K158" s="174" t="s">
        <v>1</v>
      </c>
      <c r="L158" s="39"/>
      <c r="M158" s="179" t="s">
        <v>1</v>
      </c>
      <c r="N158" s="180" t="s">
        <v>40</v>
      </c>
      <c r="O158" s="77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3" t="s">
        <v>159</v>
      </c>
      <c r="AT158" s="183" t="s">
        <v>144</v>
      </c>
      <c r="AU158" s="183" t="s">
        <v>85</v>
      </c>
      <c r="AY158" s="19" t="s">
        <v>141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9" t="s">
        <v>83</v>
      </c>
      <c r="BK158" s="184">
        <f>ROUND(I158*H158,2)</f>
        <v>0</v>
      </c>
      <c r="BL158" s="19" t="s">
        <v>159</v>
      </c>
      <c r="BM158" s="183" t="s">
        <v>874</v>
      </c>
    </row>
    <row r="159" s="12" customFormat="1" ht="22.8" customHeight="1">
      <c r="A159" s="12"/>
      <c r="B159" s="158"/>
      <c r="C159" s="12"/>
      <c r="D159" s="159" t="s">
        <v>74</v>
      </c>
      <c r="E159" s="169" t="s">
        <v>140</v>
      </c>
      <c r="F159" s="169" t="s">
        <v>343</v>
      </c>
      <c r="G159" s="12"/>
      <c r="H159" s="12"/>
      <c r="I159" s="161"/>
      <c r="J159" s="170">
        <f>BK159</f>
        <v>0</v>
      </c>
      <c r="K159" s="12"/>
      <c r="L159" s="158"/>
      <c r="M159" s="163"/>
      <c r="N159" s="164"/>
      <c r="O159" s="164"/>
      <c r="P159" s="165">
        <f>SUM(P160:P172)</f>
        <v>0</v>
      </c>
      <c r="Q159" s="164"/>
      <c r="R159" s="165">
        <f>SUM(R160:R172)</f>
        <v>261.83354000000003</v>
      </c>
      <c r="S159" s="164"/>
      <c r="T159" s="166">
        <f>SUM(T160:T172)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9" t="s">
        <v>83</v>
      </c>
      <c r="AT159" s="167" t="s">
        <v>74</v>
      </c>
      <c r="AU159" s="167" t="s">
        <v>83</v>
      </c>
      <c r="AY159" s="159" t="s">
        <v>141</v>
      </c>
      <c r="BK159" s="168">
        <f>SUM(BK160:BK172)</f>
        <v>0</v>
      </c>
    </row>
    <row r="160" s="2" customFormat="1" ht="24.15" customHeight="1">
      <c r="A160" s="38"/>
      <c r="B160" s="171"/>
      <c r="C160" s="172" t="s">
        <v>8</v>
      </c>
      <c r="D160" s="172" t="s">
        <v>144</v>
      </c>
      <c r="E160" s="173" t="s">
        <v>345</v>
      </c>
      <c r="F160" s="174" t="s">
        <v>346</v>
      </c>
      <c r="G160" s="175" t="s">
        <v>222</v>
      </c>
      <c r="H160" s="176">
        <v>168.56999999999999</v>
      </c>
      <c r="I160" s="177"/>
      <c r="J160" s="178">
        <f>ROUND(I160*H160,2)</f>
        <v>0</v>
      </c>
      <c r="K160" s="174" t="s">
        <v>223</v>
      </c>
      <c r="L160" s="39"/>
      <c r="M160" s="179" t="s">
        <v>1</v>
      </c>
      <c r="N160" s="180" t="s">
        <v>40</v>
      </c>
      <c r="O160" s="77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3" t="s">
        <v>159</v>
      </c>
      <c r="AT160" s="183" t="s">
        <v>144</v>
      </c>
      <c r="AU160" s="183" t="s">
        <v>85</v>
      </c>
      <c r="AY160" s="19" t="s">
        <v>141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9" t="s">
        <v>83</v>
      </c>
      <c r="BK160" s="184">
        <f>ROUND(I160*H160,2)</f>
        <v>0</v>
      </c>
      <c r="BL160" s="19" t="s">
        <v>159</v>
      </c>
      <c r="BM160" s="183" t="s">
        <v>875</v>
      </c>
    </row>
    <row r="161" s="14" customFormat="1">
      <c r="A161" s="14"/>
      <c r="B161" s="193"/>
      <c r="C161" s="14"/>
      <c r="D161" s="186" t="s">
        <v>168</v>
      </c>
      <c r="E161" s="194" t="s">
        <v>1</v>
      </c>
      <c r="F161" s="195" t="s">
        <v>876</v>
      </c>
      <c r="G161" s="14"/>
      <c r="H161" s="196">
        <v>168.56999999999999</v>
      </c>
      <c r="I161" s="197"/>
      <c r="J161" s="14"/>
      <c r="K161" s="14"/>
      <c r="L161" s="193"/>
      <c r="M161" s="198"/>
      <c r="N161" s="199"/>
      <c r="O161" s="199"/>
      <c r="P161" s="199"/>
      <c r="Q161" s="199"/>
      <c r="R161" s="199"/>
      <c r="S161" s="199"/>
      <c r="T161" s="20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4" t="s">
        <v>168</v>
      </c>
      <c r="AU161" s="194" t="s">
        <v>85</v>
      </c>
      <c r="AV161" s="14" t="s">
        <v>85</v>
      </c>
      <c r="AW161" s="14" t="s">
        <v>31</v>
      </c>
      <c r="AX161" s="14" t="s">
        <v>83</v>
      </c>
      <c r="AY161" s="194" t="s">
        <v>141</v>
      </c>
    </row>
    <row r="162" s="2" customFormat="1" ht="16.5" customHeight="1">
      <c r="A162" s="38"/>
      <c r="B162" s="171"/>
      <c r="C162" s="214" t="s">
        <v>292</v>
      </c>
      <c r="D162" s="214" t="s">
        <v>287</v>
      </c>
      <c r="E162" s="215" t="s">
        <v>324</v>
      </c>
      <c r="F162" s="216" t="s">
        <v>325</v>
      </c>
      <c r="G162" s="217" t="s">
        <v>276</v>
      </c>
      <c r="H162" s="218">
        <v>209.58000000000001</v>
      </c>
      <c r="I162" s="219"/>
      <c r="J162" s="220">
        <f>ROUND(I162*H162,2)</f>
        <v>0</v>
      </c>
      <c r="K162" s="216" t="s">
        <v>223</v>
      </c>
      <c r="L162" s="221"/>
      <c r="M162" s="222" t="s">
        <v>1</v>
      </c>
      <c r="N162" s="223" t="s">
        <v>40</v>
      </c>
      <c r="O162" s="77"/>
      <c r="P162" s="181">
        <f>O162*H162</f>
        <v>0</v>
      </c>
      <c r="Q162" s="181">
        <v>1</v>
      </c>
      <c r="R162" s="181">
        <f>Q162*H162</f>
        <v>209.58000000000001</v>
      </c>
      <c r="S162" s="181">
        <v>0</v>
      </c>
      <c r="T162" s="18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3" t="s">
        <v>182</v>
      </c>
      <c r="AT162" s="183" t="s">
        <v>287</v>
      </c>
      <c r="AU162" s="183" t="s">
        <v>85</v>
      </c>
      <c r="AY162" s="19" t="s">
        <v>141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9" t="s">
        <v>83</v>
      </c>
      <c r="BK162" s="184">
        <f>ROUND(I162*H162,2)</f>
        <v>0</v>
      </c>
      <c r="BL162" s="19" t="s">
        <v>159</v>
      </c>
      <c r="BM162" s="183" t="s">
        <v>877</v>
      </c>
    </row>
    <row r="163" s="14" customFormat="1">
      <c r="A163" s="14"/>
      <c r="B163" s="193"/>
      <c r="C163" s="14"/>
      <c r="D163" s="186" t="s">
        <v>168</v>
      </c>
      <c r="E163" s="194" t="s">
        <v>1</v>
      </c>
      <c r="F163" s="195" t="s">
        <v>878</v>
      </c>
      <c r="G163" s="14"/>
      <c r="H163" s="196">
        <v>209.58000000000001</v>
      </c>
      <c r="I163" s="197"/>
      <c r="J163" s="14"/>
      <c r="K163" s="14"/>
      <c r="L163" s="193"/>
      <c r="M163" s="198"/>
      <c r="N163" s="199"/>
      <c r="O163" s="199"/>
      <c r="P163" s="199"/>
      <c r="Q163" s="199"/>
      <c r="R163" s="199"/>
      <c r="S163" s="199"/>
      <c r="T163" s="20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4" t="s">
        <v>168</v>
      </c>
      <c r="AU163" s="194" t="s">
        <v>85</v>
      </c>
      <c r="AV163" s="14" t="s">
        <v>85</v>
      </c>
      <c r="AW163" s="14" t="s">
        <v>31</v>
      </c>
      <c r="AX163" s="14" t="s">
        <v>83</v>
      </c>
      <c r="AY163" s="194" t="s">
        <v>141</v>
      </c>
    </row>
    <row r="164" s="2" customFormat="1" ht="16.5" customHeight="1">
      <c r="A164" s="38"/>
      <c r="B164" s="171"/>
      <c r="C164" s="214" t="s">
        <v>297</v>
      </c>
      <c r="D164" s="214" t="s">
        <v>287</v>
      </c>
      <c r="E164" s="215" t="s">
        <v>534</v>
      </c>
      <c r="F164" s="216" t="s">
        <v>535</v>
      </c>
      <c r="G164" s="217" t="s">
        <v>276</v>
      </c>
      <c r="H164" s="218">
        <v>18.5</v>
      </c>
      <c r="I164" s="219"/>
      <c r="J164" s="220">
        <f>ROUND(I164*H164,2)</f>
        <v>0</v>
      </c>
      <c r="K164" s="216" t="s">
        <v>223</v>
      </c>
      <c r="L164" s="221"/>
      <c r="M164" s="222" t="s">
        <v>1</v>
      </c>
      <c r="N164" s="223" t="s">
        <v>40</v>
      </c>
      <c r="O164" s="77"/>
      <c r="P164" s="181">
        <f>O164*H164</f>
        <v>0</v>
      </c>
      <c r="Q164" s="181">
        <v>1</v>
      </c>
      <c r="R164" s="181">
        <f>Q164*H164</f>
        <v>18.5</v>
      </c>
      <c r="S164" s="181">
        <v>0</v>
      </c>
      <c r="T164" s="18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3" t="s">
        <v>182</v>
      </c>
      <c r="AT164" s="183" t="s">
        <v>287</v>
      </c>
      <c r="AU164" s="183" t="s">
        <v>85</v>
      </c>
      <c r="AY164" s="19" t="s">
        <v>141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9" t="s">
        <v>83</v>
      </c>
      <c r="BK164" s="184">
        <f>ROUND(I164*H164,2)</f>
        <v>0</v>
      </c>
      <c r="BL164" s="19" t="s">
        <v>159</v>
      </c>
      <c r="BM164" s="183" t="s">
        <v>879</v>
      </c>
    </row>
    <row r="165" s="14" customFormat="1">
      <c r="A165" s="14"/>
      <c r="B165" s="193"/>
      <c r="C165" s="14"/>
      <c r="D165" s="186" t="s">
        <v>168</v>
      </c>
      <c r="E165" s="194" t="s">
        <v>1</v>
      </c>
      <c r="F165" s="195" t="s">
        <v>880</v>
      </c>
      <c r="G165" s="14"/>
      <c r="H165" s="196">
        <v>18.5</v>
      </c>
      <c r="I165" s="197"/>
      <c r="J165" s="14"/>
      <c r="K165" s="14"/>
      <c r="L165" s="193"/>
      <c r="M165" s="198"/>
      <c r="N165" s="199"/>
      <c r="O165" s="199"/>
      <c r="P165" s="199"/>
      <c r="Q165" s="199"/>
      <c r="R165" s="199"/>
      <c r="S165" s="199"/>
      <c r="T165" s="20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4" t="s">
        <v>168</v>
      </c>
      <c r="AU165" s="194" t="s">
        <v>85</v>
      </c>
      <c r="AV165" s="14" t="s">
        <v>85</v>
      </c>
      <c r="AW165" s="14" t="s">
        <v>31</v>
      </c>
      <c r="AX165" s="14" t="s">
        <v>83</v>
      </c>
      <c r="AY165" s="194" t="s">
        <v>141</v>
      </c>
    </row>
    <row r="166" s="2" customFormat="1" ht="16.5" customHeight="1">
      <c r="A166" s="38"/>
      <c r="B166" s="171"/>
      <c r="C166" s="214" t="s">
        <v>301</v>
      </c>
      <c r="D166" s="214" t="s">
        <v>287</v>
      </c>
      <c r="E166" s="215" t="s">
        <v>538</v>
      </c>
      <c r="F166" s="216" t="s">
        <v>539</v>
      </c>
      <c r="G166" s="217" t="s">
        <v>276</v>
      </c>
      <c r="H166" s="218">
        <v>18.5</v>
      </c>
      <c r="I166" s="219"/>
      <c r="J166" s="220">
        <f>ROUND(I166*H166,2)</f>
        <v>0</v>
      </c>
      <c r="K166" s="216" t="s">
        <v>223</v>
      </c>
      <c r="L166" s="221"/>
      <c r="M166" s="222" t="s">
        <v>1</v>
      </c>
      <c r="N166" s="223" t="s">
        <v>40</v>
      </c>
      <c r="O166" s="77"/>
      <c r="P166" s="181">
        <f>O166*H166</f>
        <v>0</v>
      </c>
      <c r="Q166" s="181">
        <v>1</v>
      </c>
      <c r="R166" s="181">
        <f>Q166*H166</f>
        <v>18.5</v>
      </c>
      <c r="S166" s="181">
        <v>0</v>
      </c>
      <c r="T166" s="18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3" t="s">
        <v>182</v>
      </c>
      <c r="AT166" s="183" t="s">
        <v>287</v>
      </c>
      <c r="AU166" s="183" t="s">
        <v>85</v>
      </c>
      <c r="AY166" s="19" t="s">
        <v>141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9" t="s">
        <v>83</v>
      </c>
      <c r="BK166" s="184">
        <f>ROUND(I166*H166,2)</f>
        <v>0</v>
      </c>
      <c r="BL166" s="19" t="s">
        <v>159</v>
      </c>
      <c r="BM166" s="183" t="s">
        <v>881</v>
      </c>
    </row>
    <row r="167" s="2" customFormat="1" ht="16.5" customHeight="1">
      <c r="A167" s="38"/>
      <c r="B167" s="171"/>
      <c r="C167" s="214" t="s">
        <v>307</v>
      </c>
      <c r="D167" s="214" t="s">
        <v>287</v>
      </c>
      <c r="E167" s="215" t="s">
        <v>541</v>
      </c>
      <c r="F167" s="216" t="s">
        <v>542</v>
      </c>
      <c r="G167" s="217" t="s">
        <v>276</v>
      </c>
      <c r="H167" s="218">
        <v>14.800000000000001</v>
      </c>
      <c r="I167" s="219"/>
      <c r="J167" s="220">
        <f>ROUND(I167*H167,2)</f>
        <v>0</v>
      </c>
      <c r="K167" s="216" t="s">
        <v>223</v>
      </c>
      <c r="L167" s="221"/>
      <c r="M167" s="222" t="s">
        <v>1</v>
      </c>
      <c r="N167" s="223" t="s">
        <v>40</v>
      </c>
      <c r="O167" s="77"/>
      <c r="P167" s="181">
        <f>O167*H167</f>
        <v>0</v>
      </c>
      <c r="Q167" s="181">
        <v>1</v>
      </c>
      <c r="R167" s="181">
        <f>Q167*H167</f>
        <v>14.800000000000001</v>
      </c>
      <c r="S167" s="181">
        <v>0</v>
      </c>
      <c r="T167" s="18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3" t="s">
        <v>182</v>
      </c>
      <c r="AT167" s="183" t="s">
        <v>287</v>
      </c>
      <c r="AU167" s="183" t="s">
        <v>85</v>
      </c>
      <c r="AY167" s="19" t="s">
        <v>141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9" t="s">
        <v>83</v>
      </c>
      <c r="BK167" s="184">
        <f>ROUND(I167*H167,2)</f>
        <v>0</v>
      </c>
      <c r="BL167" s="19" t="s">
        <v>159</v>
      </c>
      <c r="BM167" s="183" t="s">
        <v>882</v>
      </c>
    </row>
    <row r="168" s="14" customFormat="1">
      <c r="A168" s="14"/>
      <c r="B168" s="193"/>
      <c r="C168" s="14"/>
      <c r="D168" s="186" t="s">
        <v>168</v>
      </c>
      <c r="E168" s="194" t="s">
        <v>1</v>
      </c>
      <c r="F168" s="195" t="s">
        <v>883</v>
      </c>
      <c r="G168" s="14"/>
      <c r="H168" s="196">
        <v>14.800000000000001</v>
      </c>
      <c r="I168" s="197"/>
      <c r="J168" s="14"/>
      <c r="K168" s="14"/>
      <c r="L168" s="193"/>
      <c r="M168" s="198"/>
      <c r="N168" s="199"/>
      <c r="O168" s="199"/>
      <c r="P168" s="199"/>
      <c r="Q168" s="199"/>
      <c r="R168" s="199"/>
      <c r="S168" s="199"/>
      <c r="T168" s="20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4" t="s">
        <v>168</v>
      </c>
      <c r="AU168" s="194" t="s">
        <v>85</v>
      </c>
      <c r="AV168" s="14" t="s">
        <v>85</v>
      </c>
      <c r="AW168" s="14" t="s">
        <v>31</v>
      </c>
      <c r="AX168" s="14" t="s">
        <v>83</v>
      </c>
      <c r="AY168" s="194" t="s">
        <v>141</v>
      </c>
    </row>
    <row r="169" s="2" customFormat="1" ht="24.15" customHeight="1">
      <c r="A169" s="38"/>
      <c r="B169" s="171"/>
      <c r="C169" s="172" t="s">
        <v>313</v>
      </c>
      <c r="D169" s="172" t="s">
        <v>144</v>
      </c>
      <c r="E169" s="173" t="s">
        <v>365</v>
      </c>
      <c r="F169" s="174" t="s">
        <v>366</v>
      </c>
      <c r="G169" s="175" t="s">
        <v>222</v>
      </c>
      <c r="H169" s="176">
        <v>2</v>
      </c>
      <c r="I169" s="177"/>
      <c r="J169" s="178">
        <f>ROUND(I169*H169,2)</f>
        <v>0</v>
      </c>
      <c r="K169" s="174" t="s">
        <v>223</v>
      </c>
      <c r="L169" s="39"/>
      <c r="M169" s="179" t="s">
        <v>1</v>
      </c>
      <c r="N169" s="180" t="s">
        <v>40</v>
      </c>
      <c r="O169" s="77"/>
      <c r="P169" s="181">
        <f>O169*H169</f>
        <v>0</v>
      </c>
      <c r="Q169" s="181">
        <v>0.089219999999999994</v>
      </c>
      <c r="R169" s="181">
        <f>Q169*H169</f>
        <v>0.17843999999999999</v>
      </c>
      <c r="S169" s="181">
        <v>0</v>
      </c>
      <c r="T169" s="18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3" t="s">
        <v>159</v>
      </c>
      <c r="AT169" s="183" t="s">
        <v>144</v>
      </c>
      <c r="AU169" s="183" t="s">
        <v>85</v>
      </c>
      <c r="AY169" s="19" t="s">
        <v>141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9" t="s">
        <v>83</v>
      </c>
      <c r="BK169" s="184">
        <f>ROUND(I169*H169,2)</f>
        <v>0</v>
      </c>
      <c r="BL169" s="19" t="s">
        <v>159</v>
      </c>
      <c r="BM169" s="183" t="s">
        <v>884</v>
      </c>
    </row>
    <row r="170" s="14" customFormat="1">
      <c r="A170" s="14"/>
      <c r="B170" s="193"/>
      <c r="C170" s="14"/>
      <c r="D170" s="186" t="s">
        <v>168</v>
      </c>
      <c r="E170" s="194" t="s">
        <v>1</v>
      </c>
      <c r="F170" s="195" t="s">
        <v>885</v>
      </c>
      <c r="G170" s="14"/>
      <c r="H170" s="196">
        <v>2</v>
      </c>
      <c r="I170" s="197"/>
      <c r="J170" s="14"/>
      <c r="K170" s="14"/>
      <c r="L170" s="193"/>
      <c r="M170" s="198"/>
      <c r="N170" s="199"/>
      <c r="O170" s="199"/>
      <c r="P170" s="199"/>
      <c r="Q170" s="199"/>
      <c r="R170" s="199"/>
      <c r="S170" s="199"/>
      <c r="T170" s="20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4" t="s">
        <v>168</v>
      </c>
      <c r="AU170" s="194" t="s">
        <v>85</v>
      </c>
      <c r="AV170" s="14" t="s">
        <v>85</v>
      </c>
      <c r="AW170" s="14" t="s">
        <v>31</v>
      </c>
      <c r="AX170" s="14" t="s">
        <v>83</v>
      </c>
      <c r="AY170" s="194" t="s">
        <v>141</v>
      </c>
    </row>
    <row r="171" s="2" customFormat="1" ht="24.15" customHeight="1">
      <c r="A171" s="38"/>
      <c r="B171" s="171"/>
      <c r="C171" s="214" t="s">
        <v>7</v>
      </c>
      <c r="D171" s="214" t="s">
        <v>287</v>
      </c>
      <c r="E171" s="215" t="s">
        <v>390</v>
      </c>
      <c r="F171" s="216" t="s">
        <v>391</v>
      </c>
      <c r="G171" s="217" t="s">
        <v>222</v>
      </c>
      <c r="H171" s="218">
        <v>2.1000000000000001</v>
      </c>
      <c r="I171" s="219"/>
      <c r="J171" s="220">
        <f>ROUND(I171*H171,2)</f>
        <v>0</v>
      </c>
      <c r="K171" s="216" t="s">
        <v>223</v>
      </c>
      <c r="L171" s="221"/>
      <c r="M171" s="222" t="s">
        <v>1</v>
      </c>
      <c r="N171" s="223" t="s">
        <v>40</v>
      </c>
      <c r="O171" s="77"/>
      <c r="P171" s="181">
        <f>O171*H171</f>
        <v>0</v>
      </c>
      <c r="Q171" s="181">
        <v>0.13100000000000001</v>
      </c>
      <c r="R171" s="181">
        <f>Q171*H171</f>
        <v>0.27510000000000001</v>
      </c>
      <c r="S171" s="181">
        <v>0</v>
      </c>
      <c r="T171" s="18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3" t="s">
        <v>182</v>
      </c>
      <c r="AT171" s="183" t="s">
        <v>287</v>
      </c>
      <c r="AU171" s="183" t="s">
        <v>85</v>
      </c>
      <c r="AY171" s="19" t="s">
        <v>141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9" t="s">
        <v>83</v>
      </c>
      <c r="BK171" s="184">
        <f>ROUND(I171*H171,2)</f>
        <v>0</v>
      </c>
      <c r="BL171" s="19" t="s">
        <v>159</v>
      </c>
      <c r="BM171" s="183" t="s">
        <v>886</v>
      </c>
    </row>
    <row r="172" s="14" customFormat="1">
      <c r="A172" s="14"/>
      <c r="B172" s="193"/>
      <c r="C172" s="14"/>
      <c r="D172" s="186" t="s">
        <v>168</v>
      </c>
      <c r="E172" s="194" t="s">
        <v>1</v>
      </c>
      <c r="F172" s="195" t="s">
        <v>887</v>
      </c>
      <c r="G172" s="14"/>
      <c r="H172" s="196">
        <v>2.1000000000000001</v>
      </c>
      <c r="I172" s="197"/>
      <c r="J172" s="14"/>
      <c r="K172" s="14"/>
      <c r="L172" s="193"/>
      <c r="M172" s="198"/>
      <c r="N172" s="199"/>
      <c r="O172" s="199"/>
      <c r="P172" s="199"/>
      <c r="Q172" s="199"/>
      <c r="R172" s="199"/>
      <c r="S172" s="199"/>
      <c r="T172" s="20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4" t="s">
        <v>168</v>
      </c>
      <c r="AU172" s="194" t="s">
        <v>85</v>
      </c>
      <c r="AV172" s="14" t="s">
        <v>85</v>
      </c>
      <c r="AW172" s="14" t="s">
        <v>31</v>
      </c>
      <c r="AX172" s="14" t="s">
        <v>83</v>
      </c>
      <c r="AY172" s="194" t="s">
        <v>141</v>
      </c>
    </row>
    <row r="173" s="12" customFormat="1" ht="22.8" customHeight="1">
      <c r="A173" s="12"/>
      <c r="B173" s="158"/>
      <c r="C173" s="12"/>
      <c r="D173" s="159" t="s">
        <v>74</v>
      </c>
      <c r="E173" s="169" t="s">
        <v>182</v>
      </c>
      <c r="F173" s="169" t="s">
        <v>399</v>
      </c>
      <c r="G173" s="12"/>
      <c r="H173" s="12"/>
      <c r="I173" s="161"/>
      <c r="J173" s="170">
        <f>BK173</f>
        <v>0</v>
      </c>
      <c r="K173" s="12"/>
      <c r="L173" s="158"/>
      <c r="M173" s="163"/>
      <c r="N173" s="164"/>
      <c r="O173" s="164"/>
      <c r="P173" s="165">
        <f>SUM(P174:P177)</f>
        <v>0</v>
      </c>
      <c r="Q173" s="164"/>
      <c r="R173" s="165">
        <f>SUM(R174:R177)</f>
        <v>0.044240000000000002</v>
      </c>
      <c r="S173" s="164"/>
      <c r="T173" s="166">
        <f>SUM(T174:T177)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59" t="s">
        <v>83</v>
      </c>
      <c r="AT173" s="167" t="s">
        <v>74</v>
      </c>
      <c r="AU173" s="167" t="s">
        <v>83</v>
      </c>
      <c r="AY173" s="159" t="s">
        <v>141</v>
      </c>
      <c r="BK173" s="168">
        <f>SUM(BK174:BK177)</f>
        <v>0</v>
      </c>
    </row>
    <row r="174" s="2" customFormat="1" ht="16.5" customHeight="1">
      <c r="A174" s="38"/>
      <c r="B174" s="171"/>
      <c r="C174" s="172" t="s">
        <v>323</v>
      </c>
      <c r="D174" s="172" t="s">
        <v>144</v>
      </c>
      <c r="E174" s="173" t="s">
        <v>551</v>
      </c>
      <c r="F174" s="174" t="s">
        <v>402</v>
      </c>
      <c r="G174" s="175" t="s">
        <v>403</v>
      </c>
      <c r="H174" s="176">
        <v>14</v>
      </c>
      <c r="I174" s="177"/>
      <c r="J174" s="178">
        <f>ROUND(I174*H174,2)</f>
        <v>0</v>
      </c>
      <c r="K174" s="174" t="s">
        <v>1</v>
      </c>
      <c r="L174" s="39"/>
      <c r="M174" s="179" t="s">
        <v>1</v>
      </c>
      <c r="N174" s="180" t="s">
        <v>40</v>
      </c>
      <c r="O174" s="77"/>
      <c r="P174" s="181">
        <f>O174*H174</f>
        <v>0</v>
      </c>
      <c r="Q174" s="181">
        <v>1.0000000000000001E-05</v>
      </c>
      <c r="R174" s="181">
        <f>Q174*H174</f>
        <v>0.00014000000000000002</v>
      </c>
      <c r="S174" s="181">
        <v>0</v>
      </c>
      <c r="T174" s="18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3" t="s">
        <v>159</v>
      </c>
      <c r="AT174" s="183" t="s">
        <v>144</v>
      </c>
      <c r="AU174" s="183" t="s">
        <v>85</v>
      </c>
      <c r="AY174" s="19" t="s">
        <v>141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9" t="s">
        <v>83</v>
      </c>
      <c r="BK174" s="184">
        <f>ROUND(I174*H174,2)</f>
        <v>0</v>
      </c>
      <c r="BL174" s="19" t="s">
        <v>159</v>
      </c>
      <c r="BM174" s="183" t="s">
        <v>888</v>
      </c>
    </row>
    <row r="175" s="14" customFormat="1">
      <c r="A175" s="14"/>
      <c r="B175" s="193"/>
      <c r="C175" s="14"/>
      <c r="D175" s="186" t="s">
        <v>168</v>
      </c>
      <c r="E175" s="194" t="s">
        <v>1</v>
      </c>
      <c r="F175" s="195" t="s">
        <v>889</v>
      </c>
      <c r="G175" s="14"/>
      <c r="H175" s="196">
        <v>14</v>
      </c>
      <c r="I175" s="197"/>
      <c r="J175" s="14"/>
      <c r="K175" s="14"/>
      <c r="L175" s="193"/>
      <c r="M175" s="198"/>
      <c r="N175" s="199"/>
      <c r="O175" s="199"/>
      <c r="P175" s="199"/>
      <c r="Q175" s="199"/>
      <c r="R175" s="199"/>
      <c r="S175" s="199"/>
      <c r="T175" s="20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4" t="s">
        <v>168</v>
      </c>
      <c r="AU175" s="194" t="s">
        <v>85</v>
      </c>
      <c r="AV175" s="14" t="s">
        <v>85</v>
      </c>
      <c r="AW175" s="14" t="s">
        <v>31</v>
      </c>
      <c r="AX175" s="14" t="s">
        <v>83</v>
      </c>
      <c r="AY175" s="194" t="s">
        <v>141</v>
      </c>
    </row>
    <row r="176" s="2" customFormat="1" ht="16.5" customHeight="1">
      <c r="A176" s="38"/>
      <c r="B176" s="171"/>
      <c r="C176" s="214" t="s">
        <v>329</v>
      </c>
      <c r="D176" s="214" t="s">
        <v>287</v>
      </c>
      <c r="E176" s="215" t="s">
        <v>407</v>
      </c>
      <c r="F176" s="216" t="s">
        <v>408</v>
      </c>
      <c r="G176" s="217" t="s">
        <v>403</v>
      </c>
      <c r="H176" s="218">
        <v>14.699999999999999</v>
      </c>
      <c r="I176" s="219"/>
      <c r="J176" s="220">
        <f>ROUND(I176*H176,2)</f>
        <v>0</v>
      </c>
      <c r="K176" s="216" t="s">
        <v>223</v>
      </c>
      <c r="L176" s="221"/>
      <c r="M176" s="222" t="s">
        <v>1</v>
      </c>
      <c r="N176" s="223" t="s">
        <v>40</v>
      </c>
      <c r="O176" s="77"/>
      <c r="P176" s="181">
        <f>O176*H176</f>
        <v>0</v>
      </c>
      <c r="Q176" s="181">
        <v>0.0030000000000000001</v>
      </c>
      <c r="R176" s="181">
        <f>Q176*H176</f>
        <v>0.0441</v>
      </c>
      <c r="S176" s="181">
        <v>0</v>
      </c>
      <c r="T176" s="18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3" t="s">
        <v>182</v>
      </c>
      <c r="AT176" s="183" t="s">
        <v>287</v>
      </c>
      <c r="AU176" s="183" t="s">
        <v>85</v>
      </c>
      <c r="AY176" s="19" t="s">
        <v>141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9" t="s">
        <v>83</v>
      </c>
      <c r="BK176" s="184">
        <f>ROUND(I176*H176,2)</f>
        <v>0</v>
      </c>
      <c r="BL176" s="19" t="s">
        <v>159</v>
      </c>
      <c r="BM176" s="183" t="s">
        <v>890</v>
      </c>
    </row>
    <row r="177" s="14" customFormat="1">
      <c r="A177" s="14"/>
      <c r="B177" s="193"/>
      <c r="C177" s="14"/>
      <c r="D177" s="186" t="s">
        <v>168</v>
      </c>
      <c r="E177" s="194" t="s">
        <v>1</v>
      </c>
      <c r="F177" s="195" t="s">
        <v>891</v>
      </c>
      <c r="G177" s="14"/>
      <c r="H177" s="196">
        <v>14.699999999999999</v>
      </c>
      <c r="I177" s="197"/>
      <c r="J177" s="14"/>
      <c r="K177" s="14"/>
      <c r="L177" s="193"/>
      <c r="M177" s="198"/>
      <c r="N177" s="199"/>
      <c r="O177" s="199"/>
      <c r="P177" s="199"/>
      <c r="Q177" s="199"/>
      <c r="R177" s="199"/>
      <c r="S177" s="199"/>
      <c r="T177" s="20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4" t="s">
        <v>168</v>
      </c>
      <c r="AU177" s="194" t="s">
        <v>85</v>
      </c>
      <c r="AV177" s="14" t="s">
        <v>85</v>
      </c>
      <c r="AW177" s="14" t="s">
        <v>31</v>
      </c>
      <c r="AX177" s="14" t="s">
        <v>83</v>
      </c>
      <c r="AY177" s="194" t="s">
        <v>141</v>
      </c>
    </row>
    <row r="178" s="12" customFormat="1" ht="22.8" customHeight="1">
      <c r="A178" s="12"/>
      <c r="B178" s="158"/>
      <c r="C178" s="12"/>
      <c r="D178" s="159" t="s">
        <v>74</v>
      </c>
      <c r="E178" s="169" t="s">
        <v>186</v>
      </c>
      <c r="F178" s="169" t="s">
        <v>411</v>
      </c>
      <c r="G178" s="12"/>
      <c r="H178" s="12"/>
      <c r="I178" s="161"/>
      <c r="J178" s="170">
        <f>BK178</f>
        <v>0</v>
      </c>
      <c r="K178" s="12"/>
      <c r="L178" s="158"/>
      <c r="M178" s="163"/>
      <c r="N178" s="164"/>
      <c r="O178" s="164"/>
      <c r="P178" s="165">
        <f>SUM(P179:P184)</f>
        <v>0</v>
      </c>
      <c r="Q178" s="164"/>
      <c r="R178" s="165">
        <f>SUM(R179:R184)</f>
        <v>33.510192880000005</v>
      </c>
      <c r="S178" s="164"/>
      <c r="T178" s="166">
        <f>SUM(T179:T184)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59" t="s">
        <v>83</v>
      </c>
      <c r="AT178" s="167" t="s">
        <v>74</v>
      </c>
      <c r="AU178" s="167" t="s">
        <v>83</v>
      </c>
      <c r="AY178" s="159" t="s">
        <v>141</v>
      </c>
      <c r="BK178" s="168">
        <f>SUM(BK179:BK184)</f>
        <v>0</v>
      </c>
    </row>
    <row r="179" s="2" customFormat="1" ht="33" customHeight="1">
      <c r="A179" s="38"/>
      <c r="B179" s="171"/>
      <c r="C179" s="172" t="s">
        <v>333</v>
      </c>
      <c r="D179" s="172" t="s">
        <v>144</v>
      </c>
      <c r="E179" s="173" t="s">
        <v>435</v>
      </c>
      <c r="F179" s="174" t="s">
        <v>436</v>
      </c>
      <c r="G179" s="175" t="s">
        <v>403</v>
      </c>
      <c r="H179" s="176">
        <v>168.80000000000001</v>
      </c>
      <c r="I179" s="177"/>
      <c r="J179" s="178">
        <f>ROUND(I179*H179,2)</f>
        <v>0</v>
      </c>
      <c r="K179" s="174" t="s">
        <v>223</v>
      </c>
      <c r="L179" s="39"/>
      <c r="M179" s="179" t="s">
        <v>1</v>
      </c>
      <c r="N179" s="180" t="s">
        <v>40</v>
      </c>
      <c r="O179" s="77"/>
      <c r="P179" s="181">
        <f>O179*H179</f>
        <v>0</v>
      </c>
      <c r="Q179" s="181">
        <v>0.1295</v>
      </c>
      <c r="R179" s="181">
        <f>Q179*H179</f>
        <v>21.859600000000004</v>
      </c>
      <c r="S179" s="181">
        <v>0</v>
      </c>
      <c r="T179" s="18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3" t="s">
        <v>159</v>
      </c>
      <c r="AT179" s="183" t="s">
        <v>144</v>
      </c>
      <c r="AU179" s="183" t="s">
        <v>85</v>
      </c>
      <c r="AY179" s="19" t="s">
        <v>141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9" t="s">
        <v>83</v>
      </c>
      <c r="BK179" s="184">
        <f>ROUND(I179*H179,2)</f>
        <v>0</v>
      </c>
      <c r="BL179" s="19" t="s">
        <v>159</v>
      </c>
      <c r="BM179" s="183" t="s">
        <v>892</v>
      </c>
    </row>
    <row r="180" s="14" customFormat="1">
      <c r="A180" s="14"/>
      <c r="B180" s="193"/>
      <c r="C180" s="14"/>
      <c r="D180" s="186" t="s">
        <v>168</v>
      </c>
      <c r="E180" s="194" t="s">
        <v>1</v>
      </c>
      <c r="F180" s="195" t="s">
        <v>893</v>
      </c>
      <c r="G180" s="14"/>
      <c r="H180" s="196">
        <v>168.80000000000001</v>
      </c>
      <c r="I180" s="197"/>
      <c r="J180" s="14"/>
      <c r="K180" s="14"/>
      <c r="L180" s="193"/>
      <c r="M180" s="198"/>
      <c r="N180" s="199"/>
      <c r="O180" s="199"/>
      <c r="P180" s="199"/>
      <c r="Q180" s="199"/>
      <c r="R180" s="199"/>
      <c r="S180" s="199"/>
      <c r="T180" s="20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4" t="s">
        <v>168</v>
      </c>
      <c r="AU180" s="194" t="s">
        <v>85</v>
      </c>
      <c r="AV180" s="14" t="s">
        <v>85</v>
      </c>
      <c r="AW180" s="14" t="s">
        <v>31</v>
      </c>
      <c r="AX180" s="14" t="s">
        <v>83</v>
      </c>
      <c r="AY180" s="194" t="s">
        <v>141</v>
      </c>
    </row>
    <row r="181" s="2" customFormat="1" ht="16.5" customHeight="1">
      <c r="A181" s="38"/>
      <c r="B181" s="171"/>
      <c r="C181" s="214" t="s">
        <v>338</v>
      </c>
      <c r="D181" s="214" t="s">
        <v>287</v>
      </c>
      <c r="E181" s="215" t="s">
        <v>441</v>
      </c>
      <c r="F181" s="216" t="s">
        <v>442</v>
      </c>
      <c r="G181" s="217" t="s">
        <v>403</v>
      </c>
      <c r="H181" s="218">
        <v>177.24000000000001</v>
      </c>
      <c r="I181" s="219"/>
      <c r="J181" s="220">
        <f>ROUND(I181*H181,2)</f>
        <v>0</v>
      </c>
      <c r="K181" s="216" t="s">
        <v>223</v>
      </c>
      <c r="L181" s="221"/>
      <c r="M181" s="222" t="s">
        <v>1</v>
      </c>
      <c r="N181" s="223" t="s">
        <v>40</v>
      </c>
      <c r="O181" s="77"/>
      <c r="P181" s="181">
        <f>O181*H181</f>
        <v>0</v>
      </c>
      <c r="Q181" s="181">
        <v>0.033500000000000002</v>
      </c>
      <c r="R181" s="181">
        <f>Q181*H181</f>
        <v>5.9375400000000003</v>
      </c>
      <c r="S181" s="181">
        <v>0</v>
      </c>
      <c r="T181" s="18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3" t="s">
        <v>182</v>
      </c>
      <c r="AT181" s="183" t="s">
        <v>287</v>
      </c>
      <c r="AU181" s="183" t="s">
        <v>85</v>
      </c>
      <c r="AY181" s="19" t="s">
        <v>141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9" t="s">
        <v>83</v>
      </c>
      <c r="BK181" s="184">
        <f>ROUND(I181*H181,2)</f>
        <v>0</v>
      </c>
      <c r="BL181" s="19" t="s">
        <v>159</v>
      </c>
      <c r="BM181" s="183" t="s">
        <v>894</v>
      </c>
    </row>
    <row r="182" s="14" customFormat="1">
      <c r="A182" s="14"/>
      <c r="B182" s="193"/>
      <c r="C182" s="14"/>
      <c r="D182" s="186" t="s">
        <v>168</v>
      </c>
      <c r="E182" s="194" t="s">
        <v>1</v>
      </c>
      <c r="F182" s="195" t="s">
        <v>895</v>
      </c>
      <c r="G182" s="14"/>
      <c r="H182" s="196">
        <v>177.24000000000001</v>
      </c>
      <c r="I182" s="197"/>
      <c r="J182" s="14"/>
      <c r="K182" s="14"/>
      <c r="L182" s="193"/>
      <c r="M182" s="198"/>
      <c r="N182" s="199"/>
      <c r="O182" s="199"/>
      <c r="P182" s="199"/>
      <c r="Q182" s="199"/>
      <c r="R182" s="199"/>
      <c r="S182" s="199"/>
      <c r="T182" s="20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4" t="s">
        <v>168</v>
      </c>
      <c r="AU182" s="194" t="s">
        <v>85</v>
      </c>
      <c r="AV182" s="14" t="s">
        <v>85</v>
      </c>
      <c r="AW182" s="14" t="s">
        <v>31</v>
      </c>
      <c r="AX182" s="14" t="s">
        <v>83</v>
      </c>
      <c r="AY182" s="194" t="s">
        <v>141</v>
      </c>
    </row>
    <row r="183" s="2" customFormat="1" ht="24.15" customHeight="1">
      <c r="A183" s="38"/>
      <c r="B183" s="171"/>
      <c r="C183" s="172" t="s">
        <v>344</v>
      </c>
      <c r="D183" s="172" t="s">
        <v>144</v>
      </c>
      <c r="E183" s="173" t="s">
        <v>446</v>
      </c>
      <c r="F183" s="174" t="s">
        <v>447</v>
      </c>
      <c r="G183" s="175" t="s">
        <v>239</v>
      </c>
      <c r="H183" s="176">
        <v>2.532</v>
      </c>
      <c r="I183" s="177"/>
      <c r="J183" s="178">
        <f>ROUND(I183*H183,2)</f>
        <v>0</v>
      </c>
      <c r="K183" s="174" t="s">
        <v>223</v>
      </c>
      <c r="L183" s="39"/>
      <c r="M183" s="179" t="s">
        <v>1</v>
      </c>
      <c r="N183" s="180" t="s">
        <v>40</v>
      </c>
      <c r="O183" s="77"/>
      <c r="P183" s="181">
        <f>O183*H183</f>
        <v>0</v>
      </c>
      <c r="Q183" s="181">
        <v>2.2563399999999998</v>
      </c>
      <c r="R183" s="181">
        <f>Q183*H183</f>
        <v>5.7130528799999993</v>
      </c>
      <c r="S183" s="181">
        <v>0</v>
      </c>
      <c r="T183" s="18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3" t="s">
        <v>159</v>
      </c>
      <c r="AT183" s="183" t="s">
        <v>144</v>
      </c>
      <c r="AU183" s="183" t="s">
        <v>85</v>
      </c>
      <c r="AY183" s="19" t="s">
        <v>141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9" t="s">
        <v>83</v>
      </c>
      <c r="BK183" s="184">
        <f>ROUND(I183*H183,2)</f>
        <v>0</v>
      </c>
      <c r="BL183" s="19" t="s">
        <v>159</v>
      </c>
      <c r="BM183" s="183" t="s">
        <v>896</v>
      </c>
    </row>
    <row r="184" s="14" customFormat="1">
      <c r="A184" s="14"/>
      <c r="B184" s="193"/>
      <c r="C184" s="14"/>
      <c r="D184" s="186" t="s">
        <v>168</v>
      </c>
      <c r="E184" s="194" t="s">
        <v>1</v>
      </c>
      <c r="F184" s="195" t="s">
        <v>897</v>
      </c>
      <c r="G184" s="14"/>
      <c r="H184" s="196">
        <v>2.532</v>
      </c>
      <c r="I184" s="197"/>
      <c r="J184" s="14"/>
      <c r="K184" s="14"/>
      <c r="L184" s="193"/>
      <c r="M184" s="198"/>
      <c r="N184" s="199"/>
      <c r="O184" s="199"/>
      <c r="P184" s="199"/>
      <c r="Q184" s="199"/>
      <c r="R184" s="199"/>
      <c r="S184" s="199"/>
      <c r="T184" s="20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4" t="s">
        <v>168</v>
      </c>
      <c r="AU184" s="194" t="s">
        <v>85</v>
      </c>
      <c r="AV184" s="14" t="s">
        <v>85</v>
      </c>
      <c r="AW184" s="14" t="s">
        <v>31</v>
      </c>
      <c r="AX184" s="14" t="s">
        <v>83</v>
      </c>
      <c r="AY184" s="194" t="s">
        <v>141</v>
      </c>
    </row>
    <row r="185" s="12" customFormat="1" ht="22.8" customHeight="1">
      <c r="A185" s="12"/>
      <c r="B185" s="158"/>
      <c r="C185" s="12"/>
      <c r="D185" s="159" t="s">
        <v>74</v>
      </c>
      <c r="E185" s="169" t="s">
        <v>472</v>
      </c>
      <c r="F185" s="169" t="s">
        <v>473</v>
      </c>
      <c r="G185" s="12"/>
      <c r="H185" s="12"/>
      <c r="I185" s="161"/>
      <c r="J185" s="170">
        <f>BK185</f>
        <v>0</v>
      </c>
      <c r="K185" s="12"/>
      <c r="L185" s="158"/>
      <c r="M185" s="163"/>
      <c r="N185" s="164"/>
      <c r="O185" s="164"/>
      <c r="P185" s="165">
        <f>P186</f>
        <v>0</v>
      </c>
      <c r="Q185" s="164"/>
      <c r="R185" s="165">
        <f>R186</f>
        <v>0</v>
      </c>
      <c r="S185" s="164"/>
      <c r="T185" s="166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59" t="s">
        <v>83</v>
      </c>
      <c r="AT185" s="167" t="s">
        <v>74</v>
      </c>
      <c r="AU185" s="167" t="s">
        <v>83</v>
      </c>
      <c r="AY185" s="159" t="s">
        <v>141</v>
      </c>
      <c r="BK185" s="168">
        <f>BK186</f>
        <v>0</v>
      </c>
    </row>
    <row r="186" s="2" customFormat="1" ht="33" customHeight="1">
      <c r="A186" s="38"/>
      <c r="B186" s="171"/>
      <c r="C186" s="172" t="s">
        <v>355</v>
      </c>
      <c r="D186" s="172" t="s">
        <v>144</v>
      </c>
      <c r="E186" s="173" t="s">
        <v>591</v>
      </c>
      <c r="F186" s="174" t="s">
        <v>592</v>
      </c>
      <c r="G186" s="175" t="s">
        <v>276</v>
      </c>
      <c r="H186" s="176">
        <v>317.27100000000002</v>
      </c>
      <c r="I186" s="177"/>
      <c r="J186" s="178">
        <f>ROUND(I186*H186,2)</f>
        <v>0</v>
      </c>
      <c r="K186" s="174" t="s">
        <v>223</v>
      </c>
      <c r="L186" s="39"/>
      <c r="M186" s="201" t="s">
        <v>1</v>
      </c>
      <c r="N186" s="202" t="s">
        <v>40</v>
      </c>
      <c r="O186" s="203"/>
      <c r="P186" s="204">
        <f>O186*H186</f>
        <v>0</v>
      </c>
      <c r="Q186" s="204">
        <v>0</v>
      </c>
      <c r="R186" s="204">
        <f>Q186*H186</f>
        <v>0</v>
      </c>
      <c r="S186" s="204">
        <v>0</v>
      </c>
      <c r="T186" s="20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3" t="s">
        <v>159</v>
      </c>
      <c r="AT186" s="183" t="s">
        <v>144</v>
      </c>
      <c r="AU186" s="183" t="s">
        <v>85</v>
      </c>
      <c r="AY186" s="19" t="s">
        <v>141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9" t="s">
        <v>83</v>
      </c>
      <c r="BK186" s="184">
        <f>ROUND(I186*H186,2)</f>
        <v>0</v>
      </c>
      <c r="BL186" s="19" t="s">
        <v>159</v>
      </c>
      <c r="BM186" s="183" t="s">
        <v>898</v>
      </c>
    </row>
    <row r="187" s="2" customFormat="1" ht="6.96" customHeight="1">
      <c r="A187" s="38"/>
      <c r="B187" s="60"/>
      <c r="C187" s="61"/>
      <c r="D187" s="61"/>
      <c r="E187" s="61"/>
      <c r="F187" s="61"/>
      <c r="G187" s="61"/>
      <c r="H187" s="61"/>
      <c r="I187" s="61"/>
      <c r="J187" s="61"/>
      <c r="K187" s="61"/>
      <c r="L187" s="39"/>
      <c r="M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</row>
  </sheetData>
  <autoFilter ref="C121:K18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110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1" t="str">
        <f>'Rekapitulace stavby'!K6</f>
        <v>MĚSTSKÝ PARK PŘELOUČ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111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899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6. 11. 2023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113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114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33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ROUND(J121,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2" t="s">
        <v>40</v>
      </c>
      <c r="F33" s="127">
        <f>ROUND((SUM(BE121:BE177)),  2)</f>
        <v>0</v>
      </c>
      <c r="G33" s="38"/>
      <c r="H33" s="38"/>
      <c r="I33" s="128">
        <v>0.20999999999999999</v>
      </c>
      <c r="J33" s="127">
        <f>ROUND(((SUM(BE121:BE177))*I33),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7">
        <f>ROUND((SUM(BF121:BF177)),  2)</f>
        <v>0</v>
      </c>
      <c r="G34" s="38"/>
      <c r="H34" s="38"/>
      <c r="I34" s="128">
        <v>0.14999999999999999</v>
      </c>
      <c r="J34" s="127">
        <f>ROUND(((SUM(BF121:BF177))*I34),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7">
        <f>ROUND((SUM(BG121:BG177)),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7">
        <f>ROUND((SUM(BH121:BH177)),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7">
        <f>ROUND((SUM(BI121:BI177)),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MĚSTSKÝ PARK PŘELOUČ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111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101.7 - VĚTEV 7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Přelouč</v>
      </c>
      <c r="G89" s="38"/>
      <c r="H89" s="38"/>
      <c r="I89" s="32" t="s">
        <v>22</v>
      </c>
      <c r="J89" s="69" t="str">
        <f>IF(J12="","",J12)</f>
        <v>6. 11. 2023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Město Přelouč</v>
      </c>
      <c r="G91" s="38"/>
      <c r="H91" s="38"/>
      <c r="I91" s="32" t="s">
        <v>30</v>
      </c>
      <c r="J91" s="36" t="str">
        <f>E21</f>
        <v>VDI Projekt s.r.o.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>Sýkorová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116</v>
      </c>
      <c r="D94" s="129"/>
      <c r="E94" s="129"/>
      <c r="F94" s="129"/>
      <c r="G94" s="129"/>
      <c r="H94" s="129"/>
      <c r="I94" s="129"/>
      <c r="J94" s="138" t="s">
        <v>117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118</v>
      </c>
      <c r="D96" s="38"/>
      <c r="E96" s="38"/>
      <c r="F96" s="38"/>
      <c r="G96" s="38"/>
      <c r="H96" s="38"/>
      <c r="I96" s="38"/>
      <c r="J96" s="96">
        <f>J121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119</v>
      </c>
    </row>
    <row r="97" s="9" customFormat="1" ht="24.96" customHeight="1">
      <c r="A97" s="9"/>
      <c r="B97" s="140"/>
      <c r="C97" s="9"/>
      <c r="D97" s="141" t="s">
        <v>210</v>
      </c>
      <c r="E97" s="142"/>
      <c r="F97" s="142"/>
      <c r="G97" s="142"/>
      <c r="H97" s="142"/>
      <c r="I97" s="142"/>
      <c r="J97" s="143">
        <f>J122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211</v>
      </c>
      <c r="E98" s="146"/>
      <c r="F98" s="146"/>
      <c r="G98" s="146"/>
      <c r="H98" s="146"/>
      <c r="I98" s="146"/>
      <c r="J98" s="147">
        <f>J123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212</v>
      </c>
      <c r="E99" s="146"/>
      <c r="F99" s="146"/>
      <c r="G99" s="146"/>
      <c r="H99" s="146"/>
      <c r="I99" s="146"/>
      <c r="J99" s="147">
        <f>J159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214</v>
      </c>
      <c r="E100" s="146"/>
      <c r="F100" s="146"/>
      <c r="G100" s="146"/>
      <c r="H100" s="146"/>
      <c r="I100" s="146"/>
      <c r="J100" s="147">
        <f>J169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216</v>
      </c>
      <c r="E101" s="146"/>
      <c r="F101" s="146"/>
      <c r="G101" s="146"/>
      <c r="H101" s="146"/>
      <c r="I101" s="146"/>
      <c r="J101" s="147">
        <f>J176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125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38"/>
      <c r="D111" s="38"/>
      <c r="E111" s="121" t="str">
        <f>E7</f>
        <v>MĚSTSKÝ PARK PŘELOUČ</v>
      </c>
      <c r="F111" s="32"/>
      <c r="G111" s="32"/>
      <c r="H111" s="32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111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67" t="str">
        <f>E9</f>
        <v>SO 101.7 - VĚTEV 7</v>
      </c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38"/>
      <c r="E115" s="38"/>
      <c r="F115" s="27" t="str">
        <f>F12</f>
        <v>Přelouč</v>
      </c>
      <c r="G115" s="38"/>
      <c r="H115" s="38"/>
      <c r="I115" s="32" t="s">
        <v>22</v>
      </c>
      <c r="J115" s="69" t="str">
        <f>IF(J12="","",J12)</f>
        <v>6. 11. 2023</v>
      </c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38"/>
      <c r="E117" s="38"/>
      <c r="F117" s="27" t="str">
        <f>E15</f>
        <v>Město Přelouč</v>
      </c>
      <c r="G117" s="38"/>
      <c r="H117" s="38"/>
      <c r="I117" s="32" t="s">
        <v>30</v>
      </c>
      <c r="J117" s="36" t="str">
        <f>E21</f>
        <v>VDI Projekt s.r.o.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38"/>
      <c r="E118" s="38"/>
      <c r="F118" s="27" t="str">
        <f>IF(E18="","",E18)</f>
        <v>Vyplň údaj</v>
      </c>
      <c r="G118" s="38"/>
      <c r="H118" s="38"/>
      <c r="I118" s="32" t="s">
        <v>32</v>
      </c>
      <c r="J118" s="36" t="str">
        <f>E24</f>
        <v>Sýkorová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48"/>
      <c r="B120" s="149"/>
      <c r="C120" s="150" t="s">
        <v>126</v>
      </c>
      <c r="D120" s="151" t="s">
        <v>60</v>
      </c>
      <c r="E120" s="151" t="s">
        <v>56</v>
      </c>
      <c r="F120" s="151" t="s">
        <v>57</v>
      </c>
      <c r="G120" s="151" t="s">
        <v>127</v>
      </c>
      <c r="H120" s="151" t="s">
        <v>128</v>
      </c>
      <c r="I120" s="151" t="s">
        <v>129</v>
      </c>
      <c r="J120" s="151" t="s">
        <v>117</v>
      </c>
      <c r="K120" s="152" t="s">
        <v>130</v>
      </c>
      <c r="L120" s="153"/>
      <c r="M120" s="86" t="s">
        <v>1</v>
      </c>
      <c r="N120" s="87" t="s">
        <v>39</v>
      </c>
      <c r="O120" s="87" t="s">
        <v>131</v>
      </c>
      <c r="P120" s="87" t="s">
        <v>132</v>
      </c>
      <c r="Q120" s="87" t="s">
        <v>133</v>
      </c>
      <c r="R120" s="87" t="s">
        <v>134</v>
      </c>
      <c r="S120" s="87" t="s">
        <v>135</v>
      </c>
      <c r="T120" s="88" t="s">
        <v>136</v>
      </c>
      <c r="U120" s="148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</row>
    <row r="121" s="2" customFormat="1" ht="22.8" customHeight="1">
      <c r="A121" s="38"/>
      <c r="B121" s="39"/>
      <c r="C121" s="93" t="s">
        <v>137</v>
      </c>
      <c r="D121" s="38"/>
      <c r="E121" s="38"/>
      <c r="F121" s="38"/>
      <c r="G121" s="38"/>
      <c r="H121" s="38"/>
      <c r="I121" s="38"/>
      <c r="J121" s="154">
        <f>BK121</f>
        <v>0</v>
      </c>
      <c r="K121" s="38"/>
      <c r="L121" s="39"/>
      <c r="M121" s="89"/>
      <c r="N121" s="73"/>
      <c r="O121" s="90"/>
      <c r="P121" s="155">
        <f>P122</f>
        <v>0</v>
      </c>
      <c r="Q121" s="90"/>
      <c r="R121" s="155">
        <f>R122</f>
        <v>125.78368512</v>
      </c>
      <c r="S121" s="90"/>
      <c r="T121" s="156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74</v>
      </c>
      <c r="AU121" s="19" t="s">
        <v>119</v>
      </c>
      <c r="BK121" s="157">
        <f>BK122</f>
        <v>0</v>
      </c>
    </row>
    <row r="122" s="12" customFormat="1" ht="25.92" customHeight="1">
      <c r="A122" s="12"/>
      <c r="B122" s="158"/>
      <c r="C122" s="12"/>
      <c r="D122" s="159" t="s">
        <v>74</v>
      </c>
      <c r="E122" s="160" t="s">
        <v>217</v>
      </c>
      <c r="F122" s="160" t="s">
        <v>218</v>
      </c>
      <c r="G122" s="12"/>
      <c r="H122" s="12"/>
      <c r="I122" s="161"/>
      <c r="J122" s="162">
        <f>BK122</f>
        <v>0</v>
      </c>
      <c r="K122" s="12"/>
      <c r="L122" s="158"/>
      <c r="M122" s="163"/>
      <c r="N122" s="164"/>
      <c r="O122" s="164"/>
      <c r="P122" s="165">
        <f>P123+P159+P169+P176</f>
        <v>0</v>
      </c>
      <c r="Q122" s="164"/>
      <c r="R122" s="165">
        <f>R123+R159+R169+R176</f>
        <v>125.78368512</v>
      </c>
      <c r="S122" s="164"/>
      <c r="T122" s="166">
        <f>T123+T159+T169+T176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9" t="s">
        <v>83</v>
      </c>
      <c r="AT122" s="167" t="s">
        <v>74</v>
      </c>
      <c r="AU122" s="167" t="s">
        <v>75</v>
      </c>
      <c r="AY122" s="159" t="s">
        <v>141</v>
      </c>
      <c r="BK122" s="168">
        <f>BK123+BK159+BK169+BK176</f>
        <v>0</v>
      </c>
    </row>
    <row r="123" s="12" customFormat="1" ht="22.8" customHeight="1">
      <c r="A123" s="12"/>
      <c r="B123" s="158"/>
      <c r="C123" s="12"/>
      <c r="D123" s="159" t="s">
        <v>74</v>
      </c>
      <c r="E123" s="169" t="s">
        <v>83</v>
      </c>
      <c r="F123" s="169" t="s">
        <v>219</v>
      </c>
      <c r="G123" s="12"/>
      <c r="H123" s="12"/>
      <c r="I123" s="161"/>
      <c r="J123" s="170">
        <f>BK123</f>
        <v>0</v>
      </c>
      <c r="K123" s="12"/>
      <c r="L123" s="158"/>
      <c r="M123" s="163"/>
      <c r="N123" s="164"/>
      <c r="O123" s="164"/>
      <c r="P123" s="165">
        <f>SUM(P124:P158)</f>
        <v>0</v>
      </c>
      <c r="Q123" s="164"/>
      <c r="R123" s="165">
        <f>SUM(R124:R158)</f>
        <v>12.115008</v>
      </c>
      <c r="S123" s="164"/>
      <c r="T123" s="166">
        <f>SUM(T124:T158)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9" t="s">
        <v>83</v>
      </c>
      <c r="AT123" s="167" t="s">
        <v>74</v>
      </c>
      <c r="AU123" s="167" t="s">
        <v>83</v>
      </c>
      <c r="AY123" s="159" t="s">
        <v>141</v>
      </c>
      <c r="BK123" s="168">
        <f>SUM(BK124:BK158)</f>
        <v>0</v>
      </c>
    </row>
    <row r="124" s="2" customFormat="1" ht="33" customHeight="1">
      <c r="A124" s="38"/>
      <c r="B124" s="171"/>
      <c r="C124" s="172" t="s">
        <v>83</v>
      </c>
      <c r="D124" s="172" t="s">
        <v>144</v>
      </c>
      <c r="E124" s="173" t="s">
        <v>900</v>
      </c>
      <c r="F124" s="174" t="s">
        <v>901</v>
      </c>
      <c r="G124" s="175" t="s">
        <v>239</v>
      </c>
      <c r="H124" s="176">
        <v>40.082000000000001</v>
      </c>
      <c r="I124" s="177"/>
      <c r="J124" s="178">
        <f>ROUND(I124*H124,2)</f>
        <v>0</v>
      </c>
      <c r="K124" s="174" t="s">
        <v>223</v>
      </c>
      <c r="L124" s="39"/>
      <c r="M124" s="179" t="s">
        <v>1</v>
      </c>
      <c r="N124" s="180" t="s">
        <v>40</v>
      </c>
      <c r="O124" s="77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3" t="s">
        <v>159</v>
      </c>
      <c r="AT124" s="183" t="s">
        <v>144</v>
      </c>
      <c r="AU124" s="183" t="s">
        <v>85</v>
      </c>
      <c r="AY124" s="19" t="s">
        <v>141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9" t="s">
        <v>83</v>
      </c>
      <c r="BK124" s="184">
        <f>ROUND(I124*H124,2)</f>
        <v>0</v>
      </c>
      <c r="BL124" s="19" t="s">
        <v>159</v>
      </c>
      <c r="BM124" s="183" t="s">
        <v>902</v>
      </c>
    </row>
    <row r="125" s="13" customFormat="1">
      <c r="A125" s="13"/>
      <c r="B125" s="185"/>
      <c r="C125" s="13"/>
      <c r="D125" s="186" t="s">
        <v>168</v>
      </c>
      <c r="E125" s="187" t="s">
        <v>1</v>
      </c>
      <c r="F125" s="188" t="s">
        <v>225</v>
      </c>
      <c r="G125" s="13"/>
      <c r="H125" s="187" t="s">
        <v>1</v>
      </c>
      <c r="I125" s="189"/>
      <c r="J125" s="13"/>
      <c r="K125" s="13"/>
      <c r="L125" s="185"/>
      <c r="M125" s="190"/>
      <c r="N125" s="191"/>
      <c r="O125" s="191"/>
      <c r="P125" s="191"/>
      <c r="Q125" s="191"/>
      <c r="R125" s="191"/>
      <c r="S125" s="191"/>
      <c r="T125" s="19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7" t="s">
        <v>168</v>
      </c>
      <c r="AU125" s="187" t="s">
        <v>85</v>
      </c>
      <c r="AV125" s="13" t="s">
        <v>83</v>
      </c>
      <c r="AW125" s="13" t="s">
        <v>31</v>
      </c>
      <c r="AX125" s="13" t="s">
        <v>75</v>
      </c>
      <c r="AY125" s="187" t="s">
        <v>141</v>
      </c>
    </row>
    <row r="126" s="14" customFormat="1">
      <c r="A126" s="14"/>
      <c r="B126" s="193"/>
      <c r="C126" s="14"/>
      <c r="D126" s="186" t="s">
        <v>168</v>
      </c>
      <c r="E126" s="194" t="s">
        <v>1</v>
      </c>
      <c r="F126" s="195" t="s">
        <v>903</v>
      </c>
      <c r="G126" s="14"/>
      <c r="H126" s="196">
        <v>5.8520000000000003</v>
      </c>
      <c r="I126" s="197"/>
      <c r="J126" s="14"/>
      <c r="K126" s="14"/>
      <c r="L126" s="193"/>
      <c r="M126" s="198"/>
      <c r="N126" s="199"/>
      <c r="O126" s="199"/>
      <c r="P126" s="199"/>
      <c r="Q126" s="199"/>
      <c r="R126" s="199"/>
      <c r="S126" s="199"/>
      <c r="T126" s="20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4" t="s">
        <v>168</v>
      </c>
      <c r="AU126" s="194" t="s">
        <v>85</v>
      </c>
      <c r="AV126" s="14" t="s">
        <v>85</v>
      </c>
      <c r="AW126" s="14" t="s">
        <v>31</v>
      </c>
      <c r="AX126" s="14" t="s">
        <v>75</v>
      </c>
      <c r="AY126" s="194" t="s">
        <v>141</v>
      </c>
    </row>
    <row r="127" s="13" customFormat="1">
      <c r="A127" s="13"/>
      <c r="B127" s="185"/>
      <c r="C127" s="13"/>
      <c r="D127" s="186" t="s">
        <v>168</v>
      </c>
      <c r="E127" s="187" t="s">
        <v>1</v>
      </c>
      <c r="F127" s="188" t="s">
        <v>904</v>
      </c>
      <c r="G127" s="13"/>
      <c r="H127" s="187" t="s">
        <v>1</v>
      </c>
      <c r="I127" s="189"/>
      <c r="J127" s="13"/>
      <c r="K127" s="13"/>
      <c r="L127" s="185"/>
      <c r="M127" s="190"/>
      <c r="N127" s="191"/>
      <c r="O127" s="191"/>
      <c r="P127" s="191"/>
      <c r="Q127" s="191"/>
      <c r="R127" s="191"/>
      <c r="S127" s="191"/>
      <c r="T127" s="19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7" t="s">
        <v>168</v>
      </c>
      <c r="AU127" s="187" t="s">
        <v>85</v>
      </c>
      <c r="AV127" s="13" t="s">
        <v>83</v>
      </c>
      <c r="AW127" s="13" t="s">
        <v>31</v>
      </c>
      <c r="AX127" s="13" t="s">
        <v>75</v>
      </c>
      <c r="AY127" s="187" t="s">
        <v>141</v>
      </c>
    </row>
    <row r="128" s="14" customFormat="1">
      <c r="A128" s="14"/>
      <c r="B128" s="193"/>
      <c r="C128" s="14"/>
      <c r="D128" s="186" t="s">
        <v>168</v>
      </c>
      <c r="E128" s="194" t="s">
        <v>1</v>
      </c>
      <c r="F128" s="195" t="s">
        <v>905</v>
      </c>
      <c r="G128" s="14"/>
      <c r="H128" s="196">
        <v>34.229999999999997</v>
      </c>
      <c r="I128" s="197"/>
      <c r="J128" s="14"/>
      <c r="K128" s="14"/>
      <c r="L128" s="193"/>
      <c r="M128" s="198"/>
      <c r="N128" s="199"/>
      <c r="O128" s="199"/>
      <c r="P128" s="199"/>
      <c r="Q128" s="199"/>
      <c r="R128" s="199"/>
      <c r="S128" s="199"/>
      <c r="T128" s="20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4" t="s">
        <v>168</v>
      </c>
      <c r="AU128" s="194" t="s">
        <v>85</v>
      </c>
      <c r="AV128" s="14" t="s">
        <v>85</v>
      </c>
      <c r="AW128" s="14" t="s">
        <v>31</v>
      </c>
      <c r="AX128" s="14" t="s">
        <v>75</v>
      </c>
      <c r="AY128" s="194" t="s">
        <v>141</v>
      </c>
    </row>
    <row r="129" s="15" customFormat="1">
      <c r="A129" s="15"/>
      <c r="B129" s="206"/>
      <c r="C129" s="15"/>
      <c r="D129" s="186" t="s">
        <v>168</v>
      </c>
      <c r="E129" s="207" t="s">
        <v>1</v>
      </c>
      <c r="F129" s="208" t="s">
        <v>236</v>
      </c>
      <c r="G129" s="15"/>
      <c r="H129" s="209">
        <v>40.081999999999994</v>
      </c>
      <c r="I129" s="210"/>
      <c r="J129" s="15"/>
      <c r="K129" s="15"/>
      <c r="L129" s="206"/>
      <c r="M129" s="211"/>
      <c r="N129" s="212"/>
      <c r="O129" s="212"/>
      <c r="P129" s="212"/>
      <c r="Q129" s="212"/>
      <c r="R129" s="212"/>
      <c r="S129" s="212"/>
      <c r="T129" s="21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07" t="s">
        <v>168</v>
      </c>
      <c r="AU129" s="207" t="s">
        <v>85</v>
      </c>
      <c r="AV129" s="15" t="s">
        <v>159</v>
      </c>
      <c r="AW129" s="15" t="s">
        <v>31</v>
      </c>
      <c r="AX129" s="15" t="s">
        <v>83</v>
      </c>
      <c r="AY129" s="207" t="s">
        <v>141</v>
      </c>
    </row>
    <row r="130" s="2" customFormat="1" ht="37.8" customHeight="1">
      <c r="A130" s="38"/>
      <c r="B130" s="171"/>
      <c r="C130" s="172" t="s">
        <v>85</v>
      </c>
      <c r="D130" s="172" t="s">
        <v>144</v>
      </c>
      <c r="E130" s="173" t="s">
        <v>253</v>
      </c>
      <c r="F130" s="174" t="s">
        <v>254</v>
      </c>
      <c r="G130" s="175" t="s">
        <v>239</v>
      </c>
      <c r="H130" s="176">
        <v>37.920000000000002</v>
      </c>
      <c r="I130" s="177"/>
      <c r="J130" s="178">
        <f>ROUND(I130*H130,2)</f>
        <v>0</v>
      </c>
      <c r="K130" s="174" t="s">
        <v>223</v>
      </c>
      <c r="L130" s="39"/>
      <c r="M130" s="179" t="s">
        <v>1</v>
      </c>
      <c r="N130" s="180" t="s">
        <v>40</v>
      </c>
      <c r="O130" s="77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3" t="s">
        <v>159</v>
      </c>
      <c r="AT130" s="183" t="s">
        <v>144</v>
      </c>
      <c r="AU130" s="183" t="s">
        <v>85</v>
      </c>
      <c r="AY130" s="19" t="s">
        <v>141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83</v>
      </c>
      <c r="BK130" s="184">
        <f>ROUND(I130*H130,2)</f>
        <v>0</v>
      </c>
      <c r="BL130" s="19" t="s">
        <v>159</v>
      </c>
      <c r="BM130" s="183" t="s">
        <v>906</v>
      </c>
    </row>
    <row r="131" s="14" customFormat="1">
      <c r="A131" s="14"/>
      <c r="B131" s="193"/>
      <c r="C131" s="14"/>
      <c r="D131" s="186" t="s">
        <v>168</v>
      </c>
      <c r="E131" s="194" t="s">
        <v>1</v>
      </c>
      <c r="F131" s="195" t="s">
        <v>907</v>
      </c>
      <c r="G131" s="14"/>
      <c r="H131" s="196">
        <v>40.079999999999998</v>
      </c>
      <c r="I131" s="197"/>
      <c r="J131" s="14"/>
      <c r="K131" s="14"/>
      <c r="L131" s="193"/>
      <c r="M131" s="198"/>
      <c r="N131" s="199"/>
      <c r="O131" s="199"/>
      <c r="P131" s="199"/>
      <c r="Q131" s="199"/>
      <c r="R131" s="199"/>
      <c r="S131" s="199"/>
      <c r="T131" s="20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4" t="s">
        <v>168</v>
      </c>
      <c r="AU131" s="194" t="s">
        <v>85</v>
      </c>
      <c r="AV131" s="14" t="s">
        <v>85</v>
      </c>
      <c r="AW131" s="14" t="s">
        <v>31</v>
      </c>
      <c r="AX131" s="14" t="s">
        <v>75</v>
      </c>
      <c r="AY131" s="194" t="s">
        <v>141</v>
      </c>
    </row>
    <row r="132" s="14" customFormat="1">
      <c r="A132" s="14"/>
      <c r="B132" s="193"/>
      <c r="C132" s="14"/>
      <c r="D132" s="186" t="s">
        <v>168</v>
      </c>
      <c r="E132" s="194" t="s">
        <v>1</v>
      </c>
      <c r="F132" s="195" t="s">
        <v>908</v>
      </c>
      <c r="G132" s="14"/>
      <c r="H132" s="196">
        <v>-2.1600000000000001</v>
      </c>
      <c r="I132" s="197"/>
      <c r="J132" s="14"/>
      <c r="K132" s="14"/>
      <c r="L132" s="193"/>
      <c r="M132" s="198"/>
      <c r="N132" s="199"/>
      <c r="O132" s="199"/>
      <c r="P132" s="199"/>
      <c r="Q132" s="199"/>
      <c r="R132" s="199"/>
      <c r="S132" s="199"/>
      <c r="T132" s="20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4" t="s">
        <v>168</v>
      </c>
      <c r="AU132" s="194" t="s">
        <v>85</v>
      </c>
      <c r="AV132" s="14" t="s">
        <v>85</v>
      </c>
      <c r="AW132" s="14" t="s">
        <v>31</v>
      </c>
      <c r="AX132" s="14" t="s">
        <v>75</v>
      </c>
      <c r="AY132" s="194" t="s">
        <v>141</v>
      </c>
    </row>
    <row r="133" s="15" customFormat="1">
      <c r="A133" s="15"/>
      <c r="B133" s="206"/>
      <c r="C133" s="15"/>
      <c r="D133" s="186" t="s">
        <v>168</v>
      </c>
      <c r="E133" s="207" t="s">
        <v>1</v>
      </c>
      <c r="F133" s="208" t="s">
        <v>236</v>
      </c>
      <c r="G133" s="15"/>
      <c r="H133" s="209">
        <v>37.920000000000002</v>
      </c>
      <c r="I133" s="210"/>
      <c r="J133" s="15"/>
      <c r="K133" s="15"/>
      <c r="L133" s="206"/>
      <c r="M133" s="211"/>
      <c r="N133" s="212"/>
      <c r="O133" s="212"/>
      <c r="P133" s="212"/>
      <c r="Q133" s="212"/>
      <c r="R133" s="212"/>
      <c r="S133" s="212"/>
      <c r="T133" s="21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07" t="s">
        <v>168</v>
      </c>
      <c r="AU133" s="207" t="s">
        <v>85</v>
      </c>
      <c r="AV133" s="15" t="s">
        <v>159</v>
      </c>
      <c r="AW133" s="15" t="s">
        <v>31</v>
      </c>
      <c r="AX133" s="15" t="s">
        <v>83</v>
      </c>
      <c r="AY133" s="207" t="s">
        <v>141</v>
      </c>
    </row>
    <row r="134" s="2" customFormat="1" ht="37.8" customHeight="1">
      <c r="A134" s="38"/>
      <c r="B134" s="171"/>
      <c r="C134" s="172" t="s">
        <v>155</v>
      </c>
      <c r="D134" s="172" t="s">
        <v>144</v>
      </c>
      <c r="E134" s="173" t="s">
        <v>258</v>
      </c>
      <c r="F134" s="174" t="s">
        <v>259</v>
      </c>
      <c r="G134" s="175" t="s">
        <v>239</v>
      </c>
      <c r="H134" s="176">
        <v>160.31999999999999</v>
      </c>
      <c r="I134" s="177"/>
      <c r="J134" s="178">
        <f>ROUND(I134*H134,2)</f>
        <v>0</v>
      </c>
      <c r="K134" s="174" t="s">
        <v>223</v>
      </c>
      <c r="L134" s="39"/>
      <c r="M134" s="179" t="s">
        <v>1</v>
      </c>
      <c r="N134" s="180" t="s">
        <v>40</v>
      </c>
      <c r="O134" s="77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3" t="s">
        <v>159</v>
      </c>
      <c r="AT134" s="183" t="s">
        <v>144</v>
      </c>
      <c r="AU134" s="183" t="s">
        <v>85</v>
      </c>
      <c r="AY134" s="19" t="s">
        <v>141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83</v>
      </c>
      <c r="BK134" s="184">
        <f>ROUND(I134*H134,2)</f>
        <v>0</v>
      </c>
      <c r="BL134" s="19" t="s">
        <v>159</v>
      </c>
      <c r="BM134" s="183" t="s">
        <v>909</v>
      </c>
    </row>
    <row r="135" s="14" customFormat="1">
      <c r="A135" s="14"/>
      <c r="B135" s="193"/>
      <c r="C135" s="14"/>
      <c r="D135" s="186" t="s">
        <v>168</v>
      </c>
      <c r="E135" s="194" t="s">
        <v>1</v>
      </c>
      <c r="F135" s="195" t="s">
        <v>910</v>
      </c>
      <c r="G135" s="14"/>
      <c r="H135" s="196">
        <v>160.31999999999999</v>
      </c>
      <c r="I135" s="197"/>
      <c r="J135" s="14"/>
      <c r="K135" s="14"/>
      <c r="L135" s="193"/>
      <c r="M135" s="198"/>
      <c r="N135" s="199"/>
      <c r="O135" s="199"/>
      <c r="P135" s="199"/>
      <c r="Q135" s="199"/>
      <c r="R135" s="199"/>
      <c r="S135" s="199"/>
      <c r="T135" s="20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4" t="s">
        <v>168</v>
      </c>
      <c r="AU135" s="194" t="s">
        <v>85</v>
      </c>
      <c r="AV135" s="14" t="s">
        <v>85</v>
      </c>
      <c r="AW135" s="14" t="s">
        <v>31</v>
      </c>
      <c r="AX135" s="14" t="s">
        <v>83</v>
      </c>
      <c r="AY135" s="194" t="s">
        <v>141</v>
      </c>
    </row>
    <row r="136" s="2" customFormat="1" ht="24.15" customHeight="1">
      <c r="A136" s="38"/>
      <c r="B136" s="171"/>
      <c r="C136" s="172" t="s">
        <v>159</v>
      </c>
      <c r="D136" s="172" t="s">
        <v>144</v>
      </c>
      <c r="E136" s="173" t="s">
        <v>266</v>
      </c>
      <c r="F136" s="174" t="s">
        <v>267</v>
      </c>
      <c r="G136" s="175" t="s">
        <v>239</v>
      </c>
      <c r="H136" s="176">
        <v>40.079999999999998</v>
      </c>
      <c r="I136" s="177"/>
      <c r="J136" s="178">
        <f>ROUND(I136*H136,2)</f>
        <v>0</v>
      </c>
      <c r="K136" s="174" t="s">
        <v>223</v>
      </c>
      <c r="L136" s="39"/>
      <c r="M136" s="179" t="s">
        <v>1</v>
      </c>
      <c r="N136" s="180" t="s">
        <v>40</v>
      </c>
      <c r="O136" s="77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3" t="s">
        <v>159</v>
      </c>
      <c r="AT136" s="183" t="s">
        <v>144</v>
      </c>
      <c r="AU136" s="183" t="s">
        <v>85</v>
      </c>
      <c r="AY136" s="19" t="s">
        <v>141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9" t="s">
        <v>83</v>
      </c>
      <c r="BK136" s="184">
        <f>ROUND(I136*H136,2)</f>
        <v>0</v>
      </c>
      <c r="BL136" s="19" t="s">
        <v>159</v>
      </c>
      <c r="BM136" s="183" t="s">
        <v>911</v>
      </c>
    </row>
    <row r="137" s="14" customFormat="1">
      <c r="A137" s="14"/>
      <c r="B137" s="193"/>
      <c r="C137" s="14"/>
      <c r="D137" s="186" t="s">
        <v>168</v>
      </c>
      <c r="E137" s="194" t="s">
        <v>1</v>
      </c>
      <c r="F137" s="195" t="s">
        <v>912</v>
      </c>
      <c r="G137" s="14"/>
      <c r="H137" s="196">
        <v>40.079999999999998</v>
      </c>
      <c r="I137" s="197"/>
      <c r="J137" s="14"/>
      <c r="K137" s="14"/>
      <c r="L137" s="193"/>
      <c r="M137" s="198"/>
      <c r="N137" s="199"/>
      <c r="O137" s="199"/>
      <c r="P137" s="199"/>
      <c r="Q137" s="199"/>
      <c r="R137" s="199"/>
      <c r="S137" s="199"/>
      <c r="T137" s="20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4" t="s">
        <v>168</v>
      </c>
      <c r="AU137" s="194" t="s">
        <v>85</v>
      </c>
      <c r="AV137" s="14" t="s">
        <v>85</v>
      </c>
      <c r="AW137" s="14" t="s">
        <v>31</v>
      </c>
      <c r="AX137" s="14" t="s">
        <v>83</v>
      </c>
      <c r="AY137" s="194" t="s">
        <v>141</v>
      </c>
    </row>
    <row r="138" s="2" customFormat="1" ht="33" customHeight="1">
      <c r="A138" s="38"/>
      <c r="B138" s="171"/>
      <c r="C138" s="172" t="s">
        <v>140</v>
      </c>
      <c r="D138" s="172" t="s">
        <v>144</v>
      </c>
      <c r="E138" s="173" t="s">
        <v>500</v>
      </c>
      <c r="F138" s="174" t="s">
        <v>501</v>
      </c>
      <c r="G138" s="175" t="s">
        <v>239</v>
      </c>
      <c r="H138" s="176">
        <v>2.1560000000000001</v>
      </c>
      <c r="I138" s="177"/>
      <c r="J138" s="178">
        <f>ROUND(I138*H138,2)</f>
        <v>0</v>
      </c>
      <c r="K138" s="174" t="s">
        <v>223</v>
      </c>
      <c r="L138" s="39"/>
      <c r="M138" s="179" t="s">
        <v>1</v>
      </c>
      <c r="N138" s="180" t="s">
        <v>40</v>
      </c>
      <c r="O138" s="77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3" t="s">
        <v>159</v>
      </c>
      <c r="AT138" s="183" t="s">
        <v>144</v>
      </c>
      <c r="AU138" s="183" t="s">
        <v>85</v>
      </c>
      <c r="AY138" s="19" t="s">
        <v>141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83</v>
      </c>
      <c r="BK138" s="184">
        <f>ROUND(I138*H138,2)</f>
        <v>0</v>
      </c>
      <c r="BL138" s="19" t="s">
        <v>159</v>
      </c>
      <c r="BM138" s="183" t="s">
        <v>913</v>
      </c>
    </row>
    <row r="139" s="14" customFormat="1">
      <c r="A139" s="14"/>
      <c r="B139" s="193"/>
      <c r="C139" s="14"/>
      <c r="D139" s="186" t="s">
        <v>168</v>
      </c>
      <c r="E139" s="194" t="s">
        <v>1</v>
      </c>
      <c r="F139" s="195" t="s">
        <v>914</v>
      </c>
      <c r="G139" s="14"/>
      <c r="H139" s="196">
        <v>2.1560000000000001</v>
      </c>
      <c r="I139" s="197"/>
      <c r="J139" s="14"/>
      <c r="K139" s="14"/>
      <c r="L139" s="193"/>
      <c r="M139" s="198"/>
      <c r="N139" s="199"/>
      <c r="O139" s="199"/>
      <c r="P139" s="199"/>
      <c r="Q139" s="199"/>
      <c r="R139" s="199"/>
      <c r="S139" s="199"/>
      <c r="T139" s="20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4" t="s">
        <v>168</v>
      </c>
      <c r="AU139" s="194" t="s">
        <v>85</v>
      </c>
      <c r="AV139" s="14" t="s">
        <v>85</v>
      </c>
      <c r="AW139" s="14" t="s">
        <v>31</v>
      </c>
      <c r="AX139" s="14" t="s">
        <v>83</v>
      </c>
      <c r="AY139" s="194" t="s">
        <v>141</v>
      </c>
    </row>
    <row r="140" s="2" customFormat="1" ht="33" customHeight="1">
      <c r="A140" s="38"/>
      <c r="B140" s="171"/>
      <c r="C140" s="172" t="s">
        <v>171</v>
      </c>
      <c r="D140" s="172" t="s">
        <v>144</v>
      </c>
      <c r="E140" s="173" t="s">
        <v>504</v>
      </c>
      <c r="F140" s="174" t="s">
        <v>505</v>
      </c>
      <c r="G140" s="175" t="s">
        <v>276</v>
      </c>
      <c r="H140" s="176">
        <v>72.048000000000002</v>
      </c>
      <c r="I140" s="177"/>
      <c r="J140" s="178">
        <f>ROUND(I140*H140,2)</f>
        <v>0</v>
      </c>
      <c r="K140" s="174" t="s">
        <v>223</v>
      </c>
      <c r="L140" s="39"/>
      <c r="M140" s="179" t="s">
        <v>1</v>
      </c>
      <c r="N140" s="180" t="s">
        <v>40</v>
      </c>
      <c r="O140" s="77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3" t="s">
        <v>159</v>
      </c>
      <c r="AT140" s="183" t="s">
        <v>144</v>
      </c>
      <c r="AU140" s="183" t="s">
        <v>85</v>
      </c>
      <c r="AY140" s="19" t="s">
        <v>141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9" t="s">
        <v>83</v>
      </c>
      <c r="BK140" s="184">
        <f>ROUND(I140*H140,2)</f>
        <v>0</v>
      </c>
      <c r="BL140" s="19" t="s">
        <v>159</v>
      </c>
      <c r="BM140" s="183" t="s">
        <v>915</v>
      </c>
    </row>
    <row r="141" s="14" customFormat="1">
      <c r="A141" s="14"/>
      <c r="B141" s="193"/>
      <c r="C141" s="14"/>
      <c r="D141" s="186" t="s">
        <v>168</v>
      </c>
      <c r="E141" s="194" t="s">
        <v>1</v>
      </c>
      <c r="F141" s="195" t="s">
        <v>916</v>
      </c>
      <c r="G141" s="14"/>
      <c r="H141" s="196">
        <v>72.048000000000002</v>
      </c>
      <c r="I141" s="197"/>
      <c r="J141" s="14"/>
      <c r="K141" s="14"/>
      <c r="L141" s="193"/>
      <c r="M141" s="198"/>
      <c r="N141" s="199"/>
      <c r="O141" s="199"/>
      <c r="P141" s="199"/>
      <c r="Q141" s="199"/>
      <c r="R141" s="199"/>
      <c r="S141" s="199"/>
      <c r="T141" s="20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4" t="s">
        <v>168</v>
      </c>
      <c r="AU141" s="194" t="s">
        <v>85</v>
      </c>
      <c r="AV141" s="14" t="s">
        <v>85</v>
      </c>
      <c r="AW141" s="14" t="s">
        <v>31</v>
      </c>
      <c r="AX141" s="14" t="s">
        <v>83</v>
      </c>
      <c r="AY141" s="194" t="s">
        <v>141</v>
      </c>
    </row>
    <row r="142" s="2" customFormat="1" ht="16.5" customHeight="1">
      <c r="A142" s="38"/>
      <c r="B142" s="171"/>
      <c r="C142" s="172" t="s">
        <v>179</v>
      </c>
      <c r="D142" s="172" t="s">
        <v>144</v>
      </c>
      <c r="E142" s="173" t="s">
        <v>279</v>
      </c>
      <c r="F142" s="174" t="s">
        <v>280</v>
      </c>
      <c r="G142" s="175" t="s">
        <v>239</v>
      </c>
      <c r="H142" s="176">
        <v>37.920000000000002</v>
      </c>
      <c r="I142" s="177"/>
      <c r="J142" s="178">
        <f>ROUND(I142*H142,2)</f>
        <v>0</v>
      </c>
      <c r="K142" s="174" t="s">
        <v>223</v>
      </c>
      <c r="L142" s="39"/>
      <c r="M142" s="179" t="s">
        <v>1</v>
      </c>
      <c r="N142" s="180" t="s">
        <v>40</v>
      </c>
      <c r="O142" s="77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3" t="s">
        <v>159</v>
      </c>
      <c r="AT142" s="183" t="s">
        <v>144</v>
      </c>
      <c r="AU142" s="183" t="s">
        <v>85</v>
      </c>
      <c r="AY142" s="19" t="s">
        <v>141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9" t="s">
        <v>83</v>
      </c>
      <c r="BK142" s="184">
        <f>ROUND(I142*H142,2)</f>
        <v>0</v>
      </c>
      <c r="BL142" s="19" t="s">
        <v>159</v>
      </c>
      <c r="BM142" s="183" t="s">
        <v>917</v>
      </c>
    </row>
    <row r="143" s="14" customFormat="1">
      <c r="A143" s="14"/>
      <c r="B143" s="193"/>
      <c r="C143" s="14"/>
      <c r="D143" s="186" t="s">
        <v>168</v>
      </c>
      <c r="E143" s="194" t="s">
        <v>1</v>
      </c>
      <c r="F143" s="195" t="s">
        <v>918</v>
      </c>
      <c r="G143" s="14"/>
      <c r="H143" s="196">
        <v>37.920000000000002</v>
      </c>
      <c r="I143" s="197"/>
      <c r="J143" s="14"/>
      <c r="K143" s="14"/>
      <c r="L143" s="193"/>
      <c r="M143" s="198"/>
      <c r="N143" s="199"/>
      <c r="O143" s="199"/>
      <c r="P143" s="199"/>
      <c r="Q143" s="199"/>
      <c r="R143" s="199"/>
      <c r="S143" s="199"/>
      <c r="T143" s="20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4" t="s">
        <v>168</v>
      </c>
      <c r="AU143" s="194" t="s">
        <v>85</v>
      </c>
      <c r="AV143" s="14" t="s">
        <v>85</v>
      </c>
      <c r="AW143" s="14" t="s">
        <v>31</v>
      </c>
      <c r="AX143" s="14" t="s">
        <v>83</v>
      </c>
      <c r="AY143" s="194" t="s">
        <v>141</v>
      </c>
    </row>
    <row r="144" s="2" customFormat="1" ht="37.8" customHeight="1">
      <c r="A144" s="38"/>
      <c r="B144" s="171"/>
      <c r="C144" s="172" t="s">
        <v>182</v>
      </c>
      <c r="D144" s="172" t="s">
        <v>144</v>
      </c>
      <c r="E144" s="173" t="s">
        <v>283</v>
      </c>
      <c r="F144" s="174" t="s">
        <v>284</v>
      </c>
      <c r="G144" s="175" t="s">
        <v>222</v>
      </c>
      <c r="H144" s="176">
        <v>63.75</v>
      </c>
      <c r="I144" s="177"/>
      <c r="J144" s="178">
        <f>ROUND(I144*H144,2)</f>
        <v>0</v>
      </c>
      <c r="K144" s="174" t="s">
        <v>223</v>
      </c>
      <c r="L144" s="39"/>
      <c r="M144" s="179" t="s">
        <v>1</v>
      </c>
      <c r="N144" s="180" t="s">
        <v>40</v>
      </c>
      <c r="O144" s="77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3" t="s">
        <v>159</v>
      </c>
      <c r="AT144" s="183" t="s">
        <v>144</v>
      </c>
      <c r="AU144" s="183" t="s">
        <v>85</v>
      </c>
      <c r="AY144" s="19" t="s">
        <v>141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83</v>
      </c>
      <c r="BK144" s="184">
        <f>ROUND(I144*H144,2)</f>
        <v>0</v>
      </c>
      <c r="BL144" s="19" t="s">
        <v>159</v>
      </c>
      <c r="BM144" s="183" t="s">
        <v>919</v>
      </c>
    </row>
    <row r="145" s="14" customFormat="1">
      <c r="A145" s="14"/>
      <c r="B145" s="193"/>
      <c r="C145" s="14"/>
      <c r="D145" s="186" t="s">
        <v>168</v>
      </c>
      <c r="E145" s="194" t="s">
        <v>1</v>
      </c>
      <c r="F145" s="195" t="s">
        <v>920</v>
      </c>
      <c r="G145" s="14"/>
      <c r="H145" s="196">
        <v>25.899999999999999</v>
      </c>
      <c r="I145" s="197"/>
      <c r="J145" s="14"/>
      <c r="K145" s="14"/>
      <c r="L145" s="193"/>
      <c r="M145" s="198"/>
      <c r="N145" s="199"/>
      <c r="O145" s="199"/>
      <c r="P145" s="199"/>
      <c r="Q145" s="199"/>
      <c r="R145" s="199"/>
      <c r="S145" s="199"/>
      <c r="T145" s="20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4" t="s">
        <v>168</v>
      </c>
      <c r="AU145" s="194" t="s">
        <v>85</v>
      </c>
      <c r="AV145" s="14" t="s">
        <v>85</v>
      </c>
      <c r="AW145" s="14" t="s">
        <v>31</v>
      </c>
      <c r="AX145" s="14" t="s">
        <v>75</v>
      </c>
      <c r="AY145" s="194" t="s">
        <v>141</v>
      </c>
    </row>
    <row r="146" s="14" customFormat="1">
      <c r="A146" s="14"/>
      <c r="B146" s="193"/>
      <c r="C146" s="14"/>
      <c r="D146" s="186" t="s">
        <v>168</v>
      </c>
      <c r="E146" s="194" t="s">
        <v>1</v>
      </c>
      <c r="F146" s="195" t="s">
        <v>921</v>
      </c>
      <c r="G146" s="14"/>
      <c r="H146" s="196">
        <v>24.149999999999999</v>
      </c>
      <c r="I146" s="197"/>
      <c r="J146" s="14"/>
      <c r="K146" s="14"/>
      <c r="L146" s="193"/>
      <c r="M146" s="198"/>
      <c r="N146" s="199"/>
      <c r="O146" s="199"/>
      <c r="P146" s="199"/>
      <c r="Q146" s="199"/>
      <c r="R146" s="199"/>
      <c r="S146" s="199"/>
      <c r="T146" s="20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4" t="s">
        <v>168</v>
      </c>
      <c r="AU146" s="194" t="s">
        <v>85</v>
      </c>
      <c r="AV146" s="14" t="s">
        <v>85</v>
      </c>
      <c r="AW146" s="14" t="s">
        <v>31</v>
      </c>
      <c r="AX146" s="14" t="s">
        <v>75</v>
      </c>
      <c r="AY146" s="194" t="s">
        <v>141</v>
      </c>
    </row>
    <row r="147" s="14" customFormat="1">
      <c r="A147" s="14"/>
      <c r="B147" s="193"/>
      <c r="C147" s="14"/>
      <c r="D147" s="186" t="s">
        <v>168</v>
      </c>
      <c r="E147" s="194" t="s">
        <v>1</v>
      </c>
      <c r="F147" s="195" t="s">
        <v>922</v>
      </c>
      <c r="G147" s="14"/>
      <c r="H147" s="196">
        <v>13.699999999999999</v>
      </c>
      <c r="I147" s="197"/>
      <c r="J147" s="14"/>
      <c r="K147" s="14"/>
      <c r="L147" s="193"/>
      <c r="M147" s="198"/>
      <c r="N147" s="199"/>
      <c r="O147" s="199"/>
      <c r="P147" s="199"/>
      <c r="Q147" s="199"/>
      <c r="R147" s="199"/>
      <c r="S147" s="199"/>
      <c r="T147" s="20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4" t="s">
        <v>168</v>
      </c>
      <c r="AU147" s="194" t="s">
        <v>85</v>
      </c>
      <c r="AV147" s="14" t="s">
        <v>85</v>
      </c>
      <c r="AW147" s="14" t="s">
        <v>31</v>
      </c>
      <c r="AX147" s="14" t="s">
        <v>75</v>
      </c>
      <c r="AY147" s="194" t="s">
        <v>141</v>
      </c>
    </row>
    <row r="148" s="15" customFormat="1">
      <c r="A148" s="15"/>
      <c r="B148" s="206"/>
      <c r="C148" s="15"/>
      <c r="D148" s="186" t="s">
        <v>168</v>
      </c>
      <c r="E148" s="207" t="s">
        <v>1</v>
      </c>
      <c r="F148" s="208" t="s">
        <v>236</v>
      </c>
      <c r="G148" s="15"/>
      <c r="H148" s="209">
        <v>63.75</v>
      </c>
      <c r="I148" s="210"/>
      <c r="J148" s="15"/>
      <c r="K148" s="15"/>
      <c r="L148" s="206"/>
      <c r="M148" s="211"/>
      <c r="N148" s="212"/>
      <c r="O148" s="212"/>
      <c r="P148" s="212"/>
      <c r="Q148" s="212"/>
      <c r="R148" s="212"/>
      <c r="S148" s="212"/>
      <c r="T148" s="21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07" t="s">
        <v>168</v>
      </c>
      <c r="AU148" s="207" t="s">
        <v>85</v>
      </c>
      <c r="AV148" s="15" t="s">
        <v>159</v>
      </c>
      <c r="AW148" s="15" t="s">
        <v>31</v>
      </c>
      <c r="AX148" s="15" t="s">
        <v>83</v>
      </c>
      <c r="AY148" s="207" t="s">
        <v>141</v>
      </c>
    </row>
    <row r="149" s="2" customFormat="1" ht="16.5" customHeight="1">
      <c r="A149" s="38"/>
      <c r="B149" s="171"/>
      <c r="C149" s="214" t="s">
        <v>186</v>
      </c>
      <c r="D149" s="214" t="s">
        <v>287</v>
      </c>
      <c r="E149" s="215" t="s">
        <v>288</v>
      </c>
      <c r="F149" s="216" t="s">
        <v>289</v>
      </c>
      <c r="G149" s="217" t="s">
        <v>276</v>
      </c>
      <c r="H149" s="218">
        <v>12.113</v>
      </c>
      <c r="I149" s="219"/>
      <c r="J149" s="220">
        <f>ROUND(I149*H149,2)</f>
        <v>0</v>
      </c>
      <c r="K149" s="216" t="s">
        <v>223</v>
      </c>
      <c r="L149" s="221"/>
      <c r="M149" s="222" t="s">
        <v>1</v>
      </c>
      <c r="N149" s="223" t="s">
        <v>40</v>
      </c>
      <c r="O149" s="77"/>
      <c r="P149" s="181">
        <f>O149*H149</f>
        <v>0</v>
      </c>
      <c r="Q149" s="181">
        <v>1</v>
      </c>
      <c r="R149" s="181">
        <f>Q149*H149</f>
        <v>12.113</v>
      </c>
      <c r="S149" s="181">
        <v>0</v>
      </c>
      <c r="T149" s="18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3" t="s">
        <v>182</v>
      </c>
      <c r="AT149" s="183" t="s">
        <v>287</v>
      </c>
      <c r="AU149" s="183" t="s">
        <v>85</v>
      </c>
      <c r="AY149" s="19" t="s">
        <v>141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9" t="s">
        <v>83</v>
      </c>
      <c r="BK149" s="184">
        <f>ROUND(I149*H149,2)</f>
        <v>0</v>
      </c>
      <c r="BL149" s="19" t="s">
        <v>159</v>
      </c>
      <c r="BM149" s="183" t="s">
        <v>923</v>
      </c>
    </row>
    <row r="150" s="14" customFormat="1">
      <c r="A150" s="14"/>
      <c r="B150" s="193"/>
      <c r="C150" s="14"/>
      <c r="D150" s="186" t="s">
        <v>168</v>
      </c>
      <c r="E150" s="194" t="s">
        <v>1</v>
      </c>
      <c r="F150" s="195" t="s">
        <v>924</v>
      </c>
      <c r="G150" s="14"/>
      <c r="H150" s="196">
        <v>12.113</v>
      </c>
      <c r="I150" s="197"/>
      <c r="J150" s="14"/>
      <c r="K150" s="14"/>
      <c r="L150" s="193"/>
      <c r="M150" s="198"/>
      <c r="N150" s="199"/>
      <c r="O150" s="199"/>
      <c r="P150" s="199"/>
      <c r="Q150" s="199"/>
      <c r="R150" s="199"/>
      <c r="S150" s="199"/>
      <c r="T150" s="20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4" t="s">
        <v>168</v>
      </c>
      <c r="AU150" s="194" t="s">
        <v>85</v>
      </c>
      <c r="AV150" s="14" t="s">
        <v>85</v>
      </c>
      <c r="AW150" s="14" t="s">
        <v>31</v>
      </c>
      <c r="AX150" s="14" t="s">
        <v>83</v>
      </c>
      <c r="AY150" s="194" t="s">
        <v>141</v>
      </c>
    </row>
    <row r="151" s="2" customFormat="1" ht="24.15" customHeight="1">
      <c r="A151" s="38"/>
      <c r="B151" s="171"/>
      <c r="C151" s="172" t="s">
        <v>191</v>
      </c>
      <c r="D151" s="172" t="s">
        <v>144</v>
      </c>
      <c r="E151" s="173" t="s">
        <v>513</v>
      </c>
      <c r="F151" s="174" t="s">
        <v>514</v>
      </c>
      <c r="G151" s="175" t="s">
        <v>222</v>
      </c>
      <c r="H151" s="176">
        <v>63.75</v>
      </c>
      <c r="I151" s="177"/>
      <c r="J151" s="178">
        <f>ROUND(I151*H151,2)</f>
        <v>0</v>
      </c>
      <c r="K151" s="174" t="s">
        <v>223</v>
      </c>
      <c r="L151" s="39"/>
      <c r="M151" s="179" t="s">
        <v>1</v>
      </c>
      <c r="N151" s="180" t="s">
        <v>40</v>
      </c>
      <c r="O151" s="77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3" t="s">
        <v>159</v>
      </c>
      <c r="AT151" s="183" t="s">
        <v>144</v>
      </c>
      <c r="AU151" s="183" t="s">
        <v>85</v>
      </c>
      <c r="AY151" s="19" t="s">
        <v>141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9" t="s">
        <v>83</v>
      </c>
      <c r="BK151" s="184">
        <f>ROUND(I151*H151,2)</f>
        <v>0</v>
      </c>
      <c r="BL151" s="19" t="s">
        <v>159</v>
      </c>
      <c r="BM151" s="183" t="s">
        <v>925</v>
      </c>
    </row>
    <row r="152" s="14" customFormat="1">
      <c r="A152" s="14"/>
      <c r="B152" s="193"/>
      <c r="C152" s="14"/>
      <c r="D152" s="186" t="s">
        <v>168</v>
      </c>
      <c r="E152" s="194" t="s">
        <v>1</v>
      </c>
      <c r="F152" s="195" t="s">
        <v>926</v>
      </c>
      <c r="G152" s="14"/>
      <c r="H152" s="196">
        <v>63.75</v>
      </c>
      <c r="I152" s="197"/>
      <c r="J152" s="14"/>
      <c r="K152" s="14"/>
      <c r="L152" s="193"/>
      <c r="M152" s="198"/>
      <c r="N152" s="199"/>
      <c r="O152" s="199"/>
      <c r="P152" s="199"/>
      <c r="Q152" s="199"/>
      <c r="R152" s="199"/>
      <c r="S152" s="199"/>
      <c r="T152" s="20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4" t="s">
        <v>168</v>
      </c>
      <c r="AU152" s="194" t="s">
        <v>85</v>
      </c>
      <c r="AV152" s="14" t="s">
        <v>85</v>
      </c>
      <c r="AW152" s="14" t="s">
        <v>31</v>
      </c>
      <c r="AX152" s="14" t="s">
        <v>83</v>
      </c>
      <c r="AY152" s="194" t="s">
        <v>141</v>
      </c>
    </row>
    <row r="153" s="2" customFormat="1" ht="24.15" customHeight="1">
      <c r="A153" s="38"/>
      <c r="B153" s="171"/>
      <c r="C153" s="172" t="s">
        <v>197</v>
      </c>
      <c r="D153" s="172" t="s">
        <v>144</v>
      </c>
      <c r="E153" s="173" t="s">
        <v>298</v>
      </c>
      <c r="F153" s="174" t="s">
        <v>299</v>
      </c>
      <c r="G153" s="175" t="s">
        <v>222</v>
      </c>
      <c r="H153" s="176">
        <v>63.75</v>
      </c>
      <c r="I153" s="177"/>
      <c r="J153" s="178">
        <f>ROUND(I153*H153,2)</f>
        <v>0</v>
      </c>
      <c r="K153" s="174" t="s">
        <v>223</v>
      </c>
      <c r="L153" s="39"/>
      <c r="M153" s="179" t="s">
        <v>1</v>
      </c>
      <c r="N153" s="180" t="s">
        <v>40</v>
      </c>
      <c r="O153" s="77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3" t="s">
        <v>159</v>
      </c>
      <c r="AT153" s="183" t="s">
        <v>144</v>
      </c>
      <c r="AU153" s="183" t="s">
        <v>85</v>
      </c>
      <c r="AY153" s="19" t="s">
        <v>141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9" t="s">
        <v>83</v>
      </c>
      <c r="BK153" s="184">
        <f>ROUND(I153*H153,2)</f>
        <v>0</v>
      </c>
      <c r="BL153" s="19" t="s">
        <v>159</v>
      </c>
      <c r="BM153" s="183" t="s">
        <v>927</v>
      </c>
    </row>
    <row r="154" s="14" customFormat="1">
      <c r="A154" s="14"/>
      <c r="B154" s="193"/>
      <c r="C154" s="14"/>
      <c r="D154" s="186" t="s">
        <v>168</v>
      </c>
      <c r="E154" s="194" t="s">
        <v>1</v>
      </c>
      <c r="F154" s="195" t="s">
        <v>926</v>
      </c>
      <c r="G154" s="14"/>
      <c r="H154" s="196">
        <v>63.75</v>
      </c>
      <c r="I154" s="197"/>
      <c r="J154" s="14"/>
      <c r="K154" s="14"/>
      <c r="L154" s="193"/>
      <c r="M154" s="198"/>
      <c r="N154" s="199"/>
      <c r="O154" s="199"/>
      <c r="P154" s="199"/>
      <c r="Q154" s="199"/>
      <c r="R154" s="199"/>
      <c r="S154" s="199"/>
      <c r="T154" s="20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4" t="s">
        <v>168</v>
      </c>
      <c r="AU154" s="194" t="s">
        <v>85</v>
      </c>
      <c r="AV154" s="14" t="s">
        <v>85</v>
      </c>
      <c r="AW154" s="14" t="s">
        <v>31</v>
      </c>
      <c r="AX154" s="14" t="s">
        <v>83</v>
      </c>
      <c r="AY154" s="194" t="s">
        <v>141</v>
      </c>
    </row>
    <row r="155" s="2" customFormat="1" ht="16.5" customHeight="1">
      <c r="A155" s="38"/>
      <c r="B155" s="171"/>
      <c r="C155" s="214" t="s">
        <v>201</v>
      </c>
      <c r="D155" s="214" t="s">
        <v>287</v>
      </c>
      <c r="E155" s="215" t="s">
        <v>302</v>
      </c>
      <c r="F155" s="216" t="s">
        <v>303</v>
      </c>
      <c r="G155" s="217" t="s">
        <v>304</v>
      </c>
      <c r="H155" s="218">
        <v>2.008</v>
      </c>
      <c r="I155" s="219"/>
      <c r="J155" s="220">
        <f>ROUND(I155*H155,2)</f>
        <v>0</v>
      </c>
      <c r="K155" s="216" t="s">
        <v>223</v>
      </c>
      <c r="L155" s="221"/>
      <c r="M155" s="222" t="s">
        <v>1</v>
      </c>
      <c r="N155" s="223" t="s">
        <v>40</v>
      </c>
      <c r="O155" s="77"/>
      <c r="P155" s="181">
        <f>O155*H155</f>
        <v>0</v>
      </c>
      <c r="Q155" s="181">
        <v>0.001</v>
      </c>
      <c r="R155" s="181">
        <f>Q155*H155</f>
        <v>0.0020080000000000002</v>
      </c>
      <c r="S155" s="181">
        <v>0</v>
      </c>
      <c r="T155" s="18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3" t="s">
        <v>182</v>
      </c>
      <c r="AT155" s="183" t="s">
        <v>287</v>
      </c>
      <c r="AU155" s="183" t="s">
        <v>85</v>
      </c>
      <c r="AY155" s="19" t="s">
        <v>141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9" t="s">
        <v>83</v>
      </c>
      <c r="BK155" s="184">
        <f>ROUND(I155*H155,2)</f>
        <v>0</v>
      </c>
      <c r="BL155" s="19" t="s">
        <v>159</v>
      </c>
      <c r="BM155" s="183" t="s">
        <v>928</v>
      </c>
    </row>
    <row r="156" s="14" customFormat="1">
      <c r="A156" s="14"/>
      <c r="B156" s="193"/>
      <c r="C156" s="14"/>
      <c r="D156" s="186" t="s">
        <v>168</v>
      </c>
      <c r="E156" s="194" t="s">
        <v>1</v>
      </c>
      <c r="F156" s="195" t="s">
        <v>929</v>
      </c>
      <c r="G156" s="14"/>
      <c r="H156" s="196">
        <v>2.008</v>
      </c>
      <c r="I156" s="197"/>
      <c r="J156" s="14"/>
      <c r="K156" s="14"/>
      <c r="L156" s="193"/>
      <c r="M156" s="198"/>
      <c r="N156" s="199"/>
      <c r="O156" s="199"/>
      <c r="P156" s="199"/>
      <c r="Q156" s="199"/>
      <c r="R156" s="199"/>
      <c r="S156" s="199"/>
      <c r="T156" s="20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4" t="s">
        <v>168</v>
      </c>
      <c r="AU156" s="194" t="s">
        <v>85</v>
      </c>
      <c r="AV156" s="14" t="s">
        <v>85</v>
      </c>
      <c r="AW156" s="14" t="s">
        <v>31</v>
      </c>
      <c r="AX156" s="14" t="s">
        <v>83</v>
      </c>
      <c r="AY156" s="194" t="s">
        <v>141</v>
      </c>
    </row>
    <row r="157" s="2" customFormat="1" ht="24.15" customHeight="1">
      <c r="A157" s="38"/>
      <c r="B157" s="171"/>
      <c r="C157" s="172" t="s">
        <v>205</v>
      </c>
      <c r="D157" s="172" t="s">
        <v>144</v>
      </c>
      <c r="E157" s="173" t="s">
        <v>308</v>
      </c>
      <c r="F157" s="174" t="s">
        <v>309</v>
      </c>
      <c r="G157" s="175" t="s">
        <v>222</v>
      </c>
      <c r="H157" s="176">
        <v>114.09999999999999</v>
      </c>
      <c r="I157" s="177"/>
      <c r="J157" s="178">
        <f>ROUND(I157*H157,2)</f>
        <v>0</v>
      </c>
      <c r="K157" s="174" t="s">
        <v>223</v>
      </c>
      <c r="L157" s="39"/>
      <c r="M157" s="179" t="s">
        <v>1</v>
      </c>
      <c r="N157" s="180" t="s">
        <v>40</v>
      </c>
      <c r="O157" s="77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3" t="s">
        <v>159</v>
      </c>
      <c r="AT157" s="183" t="s">
        <v>144</v>
      </c>
      <c r="AU157" s="183" t="s">
        <v>85</v>
      </c>
      <c r="AY157" s="19" t="s">
        <v>141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9" t="s">
        <v>83</v>
      </c>
      <c r="BK157" s="184">
        <f>ROUND(I157*H157,2)</f>
        <v>0</v>
      </c>
      <c r="BL157" s="19" t="s">
        <v>159</v>
      </c>
      <c r="BM157" s="183" t="s">
        <v>930</v>
      </c>
    </row>
    <row r="158" s="14" customFormat="1">
      <c r="A158" s="14"/>
      <c r="B158" s="193"/>
      <c r="C158" s="14"/>
      <c r="D158" s="186" t="s">
        <v>168</v>
      </c>
      <c r="E158" s="194" t="s">
        <v>1</v>
      </c>
      <c r="F158" s="195" t="s">
        <v>931</v>
      </c>
      <c r="G158" s="14"/>
      <c r="H158" s="196">
        <v>114.09999999999999</v>
      </c>
      <c r="I158" s="197"/>
      <c r="J158" s="14"/>
      <c r="K158" s="14"/>
      <c r="L158" s="193"/>
      <c r="M158" s="198"/>
      <c r="N158" s="199"/>
      <c r="O158" s="199"/>
      <c r="P158" s="199"/>
      <c r="Q158" s="199"/>
      <c r="R158" s="199"/>
      <c r="S158" s="199"/>
      <c r="T158" s="20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4" t="s">
        <v>168</v>
      </c>
      <c r="AU158" s="194" t="s">
        <v>85</v>
      </c>
      <c r="AV158" s="14" t="s">
        <v>85</v>
      </c>
      <c r="AW158" s="14" t="s">
        <v>31</v>
      </c>
      <c r="AX158" s="14" t="s">
        <v>83</v>
      </c>
      <c r="AY158" s="194" t="s">
        <v>141</v>
      </c>
    </row>
    <row r="159" s="12" customFormat="1" ht="22.8" customHeight="1">
      <c r="A159" s="12"/>
      <c r="B159" s="158"/>
      <c r="C159" s="12"/>
      <c r="D159" s="159" t="s">
        <v>74</v>
      </c>
      <c r="E159" s="169" t="s">
        <v>140</v>
      </c>
      <c r="F159" s="169" t="s">
        <v>343</v>
      </c>
      <c r="G159" s="12"/>
      <c r="H159" s="12"/>
      <c r="I159" s="161"/>
      <c r="J159" s="170">
        <f>BK159</f>
        <v>0</v>
      </c>
      <c r="K159" s="12"/>
      <c r="L159" s="158"/>
      <c r="M159" s="163"/>
      <c r="N159" s="164"/>
      <c r="O159" s="164"/>
      <c r="P159" s="165">
        <f>SUM(P160:P168)</f>
        <v>0</v>
      </c>
      <c r="Q159" s="164"/>
      <c r="R159" s="165">
        <f>SUM(R160:R168)</f>
        <v>95.899999999999991</v>
      </c>
      <c r="S159" s="164"/>
      <c r="T159" s="166">
        <f>SUM(T160:T168)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9" t="s">
        <v>83</v>
      </c>
      <c r="AT159" s="167" t="s">
        <v>74</v>
      </c>
      <c r="AU159" s="167" t="s">
        <v>83</v>
      </c>
      <c r="AY159" s="159" t="s">
        <v>141</v>
      </c>
      <c r="BK159" s="168">
        <f>SUM(BK160:BK168)</f>
        <v>0</v>
      </c>
    </row>
    <row r="160" s="2" customFormat="1" ht="21.75" customHeight="1">
      <c r="A160" s="38"/>
      <c r="B160" s="171"/>
      <c r="C160" s="172" t="s">
        <v>282</v>
      </c>
      <c r="D160" s="172" t="s">
        <v>144</v>
      </c>
      <c r="E160" s="173" t="s">
        <v>932</v>
      </c>
      <c r="F160" s="174" t="s">
        <v>933</v>
      </c>
      <c r="G160" s="175" t="s">
        <v>222</v>
      </c>
      <c r="H160" s="176">
        <v>89.049999999999997</v>
      </c>
      <c r="I160" s="177"/>
      <c r="J160" s="178">
        <f>ROUND(I160*H160,2)</f>
        <v>0</v>
      </c>
      <c r="K160" s="174" t="s">
        <v>223</v>
      </c>
      <c r="L160" s="39"/>
      <c r="M160" s="179" t="s">
        <v>1</v>
      </c>
      <c r="N160" s="180" t="s">
        <v>40</v>
      </c>
      <c r="O160" s="77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3" t="s">
        <v>159</v>
      </c>
      <c r="AT160" s="183" t="s">
        <v>144</v>
      </c>
      <c r="AU160" s="183" t="s">
        <v>85</v>
      </c>
      <c r="AY160" s="19" t="s">
        <v>141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9" t="s">
        <v>83</v>
      </c>
      <c r="BK160" s="184">
        <f>ROUND(I160*H160,2)</f>
        <v>0</v>
      </c>
      <c r="BL160" s="19" t="s">
        <v>159</v>
      </c>
      <c r="BM160" s="183" t="s">
        <v>934</v>
      </c>
    </row>
    <row r="161" s="14" customFormat="1">
      <c r="A161" s="14"/>
      <c r="B161" s="193"/>
      <c r="C161" s="14"/>
      <c r="D161" s="186" t="s">
        <v>168</v>
      </c>
      <c r="E161" s="194" t="s">
        <v>1</v>
      </c>
      <c r="F161" s="195" t="s">
        <v>935</v>
      </c>
      <c r="G161" s="14"/>
      <c r="H161" s="196">
        <v>89.049999999999997</v>
      </c>
      <c r="I161" s="197"/>
      <c r="J161" s="14"/>
      <c r="K161" s="14"/>
      <c r="L161" s="193"/>
      <c r="M161" s="198"/>
      <c r="N161" s="199"/>
      <c r="O161" s="199"/>
      <c r="P161" s="199"/>
      <c r="Q161" s="199"/>
      <c r="R161" s="199"/>
      <c r="S161" s="199"/>
      <c r="T161" s="20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4" t="s">
        <v>168</v>
      </c>
      <c r="AU161" s="194" t="s">
        <v>85</v>
      </c>
      <c r="AV161" s="14" t="s">
        <v>85</v>
      </c>
      <c r="AW161" s="14" t="s">
        <v>31</v>
      </c>
      <c r="AX161" s="14" t="s">
        <v>83</v>
      </c>
      <c r="AY161" s="194" t="s">
        <v>141</v>
      </c>
    </row>
    <row r="162" s="2" customFormat="1" ht="16.5" customHeight="1">
      <c r="A162" s="38"/>
      <c r="B162" s="171"/>
      <c r="C162" s="214" t="s">
        <v>8</v>
      </c>
      <c r="D162" s="214" t="s">
        <v>287</v>
      </c>
      <c r="E162" s="215" t="s">
        <v>324</v>
      </c>
      <c r="F162" s="216" t="s">
        <v>325</v>
      </c>
      <c r="G162" s="217" t="s">
        <v>276</v>
      </c>
      <c r="H162" s="218">
        <v>68.459999999999994</v>
      </c>
      <c r="I162" s="219"/>
      <c r="J162" s="220">
        <f>ROUND(I162*H162,2)</f>
        <v>0</v>
      </c>
      <c r="K162" s="216" t="s">
        <v>223</v>
      </c>
      <c r="L162" s="221"/>
      <c r="M162" s="222" t="s">
        <v>1</v>
      </c>
      <c r="N162" s="223" t="s">
        <v>40</v>
      </c>
      <c r="O162" s="77"/>
      <c r="P162" s="181">
        <f>O162*H162</f>
        <v>0</v>
      </c>
      <c r="Q162" s="181">
        <v>1</v>
      </c>
      <c r="R162" s="181">
        <f>Q162*H162</f>
        <v>68.459999999999994</v>
      </c>
      <c r="S162" s="181">
        <v>0</v>
      </c>
      <c r="T162" s="18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3" t="s">
        <v>182</v>
      </c>
      <c r="AT162" s="183" t="s">
        <v>287</v>
      </c>
      <c r="AU162" s="183" t="s">
        <v>85</v>
      </c>
      <c r="AY162" s="19" t="s">
        <v>141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9" t="s">
        <v>83</v>
      </c>
      <c r="BK162" s="184">
        <f>ROUND(I162*H162,2)</f>
        <v>0</v>
      </c>
      <c r="BL162" s="19" t="s">
        <v>159</v>
      </c>
      <c r="BM162" s="183" t="s">
        <v>936</v>
      </c>
    </row>
    <row r="163" s="14" customFormat="1">
      <c r="A163" s="14"/>
      <c r="B163" s="193"/>
      <c r="C163" s="14"/>
      <c r="D163" s="186" t="s">
        <v>168</v>
      </c>
      <c r="E163" s="194" t="s">
        <v>1</v>
      </c>
      <c r="F163" s="195" t="s">
        <v>937</v>
      </c>
      <c r="G163" s="14"/>
      <c r="H163" s="196">
        <v>68.459999999999994</v>
      </c>
      <c r="I163" s="197"/>
      <c r="J163" s="14"/>
      <c r="K163" s="14"/>
      <c r="L163" s="193"/>
      <c r="M163" s="198"/>
      <c r="N163" s="199"/>
      <c r="O163" s="199"/>
      <c r="P163" s="199"/>
      <c r="Q163" s="199"/>
      <c r="R163" s="199"/>
      <c r="S163" s="199"/>
      <c r="T163" s="20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4" t="s">
        <v>168</v>
      </c>
      <c r="AU163" s="194" t="s">
        <v>85</v>
      </c>
      <c r="AV163" s="14" t="s">
        <v>85</v>
      </c>
      <c r="AW163" s="14" t="s">
        <v>31</v>
      </c>
      <c r="AX163" s="14" t="s">
        <v>83</v>
      </c>
      <c r="AY163" s="194" t="s">
        <v>141</v>
      </c>
    </row>
    <row r="164" s="2" customFormat="1" ht="16.5" customHeight="1">
      <c r="A164" s="38"/>
      <c r="B164" s="171"/>
      <c r="C164" s="214" t="s">
        <v>292</v>
      </c>
      <c r="D164" s="214" t="s">
        <v>287</v>
      </c>
      <c r="E164" s="215" t="s">
        <v>534</v>
      </c>
      <c r="F164" s="216" t="s">
        <v>535</v>
      </c>
      <c r="G164" s="217" t="s">
        <v>276</v>
      </c>
      <c r="H164" s="218">
        <v>9.8000000000000007</v>
      </c>
      <c r="I164" s="219"/>
      <c r="J164" s="220">
        <f>ROUND(I164*H164,2)</f>
        <v>0</v>
      </c>
      <c r="K164" s="216" t="s">
        <v>223</v>
      </c>
      <c r="L164" s="221"/>
      <c r="M164" s="222" t="s">
        <v>1</v>
      </c>
      <c r="N164" s="223" t="s">
        <v>40</v>
      </c>
      <c r="O164" s="77"/>
      <c r="P164" s="181">
        <f>O164*H164</f>
        <v>0</v>
      </c>
      <c r="Q164" s="181">
        <v>1</v>
      </c>
      <c r="R164" s="181">
        <f>Q164*H164</f>
        <v>9.8000000000000007</v>
      </c>
      <c r="S164" s="181">
        <v>0</v>
      </c>
      <c r="T164" s="18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3" t="s">
        <v>182</v>
      </c>
      <c r="AT164" s="183" t="s">
        <v>287</v>
      </c>
      <c r="AU164" s="183" t="s">
        <v>85</v>
      </c>
      <c r="AY164" s="19" t="s">
        <v>141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9" t="s">
        <v>83</v>
      </c>
      <c r="BK164" s="184">
        <f>ROUND(I164*H164,2)</f>
        <v>0</v>
      </c>
      <c r="BL164" s="19" t="s">
        <v>159</v>
      </c>
      <c r="BM164" s="183" t="s">
        <v>938</v>
      </c>
    </row>
    <row r="165" s="14" customFormat="1">
      <c r="A165" s="14"/>
      <c r="B165" s="193"/>
      <c r="C165" s="14"/>
      <c r="D165" s="186" t="s">
        <v>168</v>
      </c>
      <c r="E165" s="194" t="s">
        <v>1</v>
      </c>
      <c r="F165" s="195" t="s">
        <v>939</v>
      </c>
      <c r="G165" s="14"/>
      <c r="H165" s="196">
        <v>9.8000000000000007</v>
      </c>
      <c r="I165" s="197"/>
      <c r="J165" s="14"/>
      <c r="K165" s="14"/>
      <c r="L165" s="193"/>
      <c r="M165" s="198"/>
      <c r="N165" s="199"/>
      <c r="O165" s="199"/>
      <c r="P165" s="199"/>
      <c r="Q165" s="199"/>
      <c r="R165" s="199"/>
      <c r="S165" s="199"/>
      <c r="T165" s="20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4" t="s">
        <v>168</v>
      </c>
      <c r="AU165" s="194" t="s">
        <v>85</v>
      </c>
      <c r="AV165" s="14" t="s">
        <v>85</v>
      </c>
      <c r="AW165" s="14" t="s">
        <v>31</v>
      </c>
      <c r="AX165" s="14" t="s">
        <v>83</v>
      </c>
      <c r="AY165" s="194" t="s">
        <v>141</v>
      </c>
    </row>
    <row r="166" s="2" customFormat="1" ht="16.5" customHeight="1">
      <c r="A166" s="38"/>
      <c r="B166" s="171"/>
      <c r="C166" s="214" t="s">
        <v>297</v>
      </c>
      <c r="D166" s="214" t="s">
        <v>287</v>
      </c>
      <c r="E166" s="215" t="s">
        <v>538</v>
      </c>
      <c r="F166" s="216" t="s">
        <v>539</v>
      </c>
      <c r="G166" s="217" t="s">
        <v>276</v>
      </c>
      <c r="H166" s="218">
        <v>9.8000000000000007</v>
      </c>
      <c r="I166" s="219"/>
      <c r="J166" s="220">
        <f>ROUND(I166*H166,2)</f>
        <v>0</v>
      </c>
      <c r="K166" s="216" t="s">
        <v>223</v>
      </c>
      <c r="L166" s="221"/>
      <c r="M166" s="222" t="s">
        <v>1</v>
      </c>
      <c r="N166" s="223" t="s">
        <v>40</v>
      </c>
      <c r="O166" s="77"/>
      <c r="P166" s="181">
        <f>O166*H166</f>
        <v>0</v>
      </c>
      <c r="Q166" s="181">
        <v>1</v>
      </c>
      <c r="R166" s="181">
        <f>Q166*H166</f>
        <v>9.8000000000000007</v>
      </c>
      <c r="S166" s="181">
        <v>0</v>
      </c>
      <c r="T166" s="18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3" t="s">
        <v>182</v>
      </c>
      <c r="AT166" s="183" t="s">
        <v>287</v>
      </c>
      <c r="AU166" s="183" t="s">
        <v>85</v>
      </c>
      <c r="AY166" s="19" t="s">
        <v>141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9" t="s">
        <v>83</v>
      </c>
      <c r="BK166" s="184">
        <f>ROUND(I166*H166,2)</f>
        <v>0</v>
      </c>
      <c r="BL166" s="19" t="s">
        <v>159</v>
      </c>
      <c r="BM166" s="183" t="s">
        <v>940</v>
      </c>
    </row>
    <row r="167" s="2" customFormat="1" ht="16.5" customHeight="1">
      <c r="A167" s="38"/>
      <c r="B167" s="171"/>
      <c r="C167" s="214" t="s">
        <v>301</v>
      </c>
      <c r="D167" s="214" t="s">
        <v>287</v>
      </c>
      <c r="E167" s="215" t="s">
        <v>541</v>
      </c>
      <c r="F167" s="216" t="s">
        <v>542</v>
      </c>
      <c r="G167" s="217" t="s">
        <v>276</v>
      </c>
      <c r="H167" s="218">
        <v>7.8399999999999999</v>
      </c>
      <c r="I167" s="219"/>
      <c r="J167" s="220">
        <f>ROUND(I167*H167,2)</f>
        <v>0</v>
      </c>
      <c r="K167" s="216" t="s">
        <v>223</v>
      </c>
      <c r="L167" s="221"/>
      <c r="M167" s="222" t="s">
        <v>1</v>
      </c>
      <c r="N167" s="223" t="s">
        <v>40</v>
      </c>
      <c r="O167" s="77"/>
      <c r="P167" s="181">
        <f>O167*H167</f>
        <v>0</v>
      </c>
      <c r="Q167" s="181">
        <v>1</v>
      </c>
      <c r="R167" s="181">
        <f>Q167*H167</f>
        <v>7.8399999999999999</v>
      </c>
      <c r="S167" s="181">
        <v>0</v>
      </c>
      <c r="T167" s="18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3" t="s">
        <v>182</v>
      </c>
      <c r="AT167" s="183" t="s">
        <v>287</v>
      </c>
      <c r="AU167" s="183" t="s">
        <v>85</v>
      </c>
      <c r="AY167" s="19" t="s">
        <v>141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9" t="s">
        <v>83</v>
      </c>
      <c r="BK167" s="184">
        <f>ROUND(I167*H167,2)</f>
        <v>0</v>
      </c>
      <c r="BL167" s="19" t="s">
        <v>159</v>
      </c>
      <c r="BM167" s="183" t="s">
        <v>941</v>
      </c>
    </row>
    <row r="168" s="14" customFormat="1">
      <c r="A168" s="14"/>
      <c r="B168" s="193"/>
      <c r="C168" s="14"/>
      <c r="D168" s="186" t="s">
        <v>168</v>
      </c>
      <c r="E168" s="194" t="s">
        <v>1</v>
      </c>
      <c r="F168" s="195" t="s">
        <v>942</v>
      </c>
      <c r="G168" s="14"/>
      <c r="H168" s="196">
        <v>7.8399999999999999</v>
      </c>
      <c r="I168" s="197"/>
      <c r="J168" s="14"/>
      <c r="K168" s="14"/>
      <c r="L168" s="193"/>
      <c r="M168" s="198"/>
      <c r="N168" s="199"/>
      <c r="O168" s="199"/>
      <c r="P168" s="199"/>
      <c r="Q168" s="199"/>
      <c r="R168" s="199"/>
      <c r="S168" s="199"/>
      <c r="T168" s="20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4" t="s">
        <v>168</v>
      </c>
      <c r="AU168" s="194" t="s">
        <v>85</v>
      </c>
      <c r="AV168" s="14" t="s">
        <v>85</v>
      </c>
      <c r="AW168" s="14" t="s">
        <v>31</v>
      </c>
      <c r="AX168" s="14" t="s">
        <v>83</v>
      </c>
      <c r="AY168" s="194" t="s">
        <v>141</v>
      </c>
    </row>
    <row r="169" s="12" customFormat="1" ht="22.8" customHeight="1">
      <c r="A169" s="12"/>
      <c r="B169" s="158"/>
      <c r="C169" s="12"/>
      <c r="D169" s="159" t="s">
        <v>74</v>
      </c>
      <c r="E169" s="169" t="s">
        <v>186</v>
      </c>
      <c r="F169" s="169" t="s">
        <v>411</v>
      </c>
      <c r="G169" s="12"/>
      <c r="H169" s="12"/>
      <c r="I169" s="161"/>
      <c r="J169" s="170">
        <f>BK169</f>
        <v>0</v>
      </c>
      <c r="K169" s="12"/>
      <c r="L169" s="158"/>
      <c r="M169" s="163"/>
      <c r="N169" s="164"/>
      <c r="O169" s="164"/>
      <c r="P169" s="165">
        <f>SUM(P170:P175)</f>
        <v>0</v>
      </c>
      <c r="Q169" s="164"/>
      <c r="R169" s="165">
        <f>SUM(R170:R175)</f>
        <v>17.76867712</v>
      </c>
      <c r="S169" s="164"/>
      <c r="T169" s="166">
        <f>SUM(T170:T175)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9" t="s">
        <v>83</v>
      </c>
      <c r="AT169" s="167" t="s">
        <v>74</v>
      </c>
      <c r="AU169" s="167" t="s">
        <v>83</v>
      </c>
      <c r="AY169" s="159" t="s">
        <v>141</v>
      </c>
      <c r="BK169" s="168">
        <f>SUM(BK170:BK175)</f>
        <v>0</v>
      </c>
    </row>
    <row r="170" s="2" customFormat="1" ht="33" customHeight="1">
      <c r="A170" s="38"/>
      <c r="B170" s="171"/>
      <c r="C170" s="172" t="s">
        <v>307</v>
      </c>
      <c r="D170" s="172" t="s">
        <v>144</v>
      </c>
      <c r="E170" s="173" t="s">
        <v>435</v>
      </c>
      <c r="F170" s="174" t="s">
        <v>436</v>
      </c>
      <c r="G170" s="175" t="s">
        <v>403</v>
      </c>
      <c r="H170" s="176">
        <v>89.5</v>
      </c>
      <c r="I170" s="177"/>
      <c r="J170" s="178">
        <f>ROUND(I170*H170,2)</f>
        <v>0</v>
      </c>
      <c r="K170" s="174" t="s">
        <v>223</v>
      </c>
      <c r="L170" s="39"/>
      <c r="M170" s="179" t="s">
        <v>1</v>
      </c>
      <c r="N170" s="180" t="s">
        <v>40</v>
      </c>
      <c r="O170" s="77"/>
      <c r="P170" s="181">
        <f>O170*H170</f>
        <v>0</v>
      </c>
      <c r="Q170" s="181">
        <v>0.1295</v>
      </c>
      <c r="R170" s="181">
        <f>Q170*H170</f>
        <v>11.590250000000001</v>
      </c>
      <c r="S170" s="181">
        <v>0</v>
      </c>
      <c r="T170" s="18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3" t="s">
        <v>159</v>
      </c>
      <c r="AT170" s="183" t="s">
        <v>144</v>
      </c>
      <c r="AU170" s="183" t="s">
        <v>85</v>
      </c>
      <c r="AY170" s="19" t="s">
        <v>141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9" t="s">
        <v>83</v>
      </c>
      <c r="BK170" s="184">
        <f>ROUND(I170*H170,2)</f>
        <v>0</v>
      </c>
      <c r="BL170" s="19" t="s">
        <v>159</v>
      </c>
      <c r="BM170" s="183" t="s">
        <v>943</v>
      </c>
    </row>
    <row r="171" s="14" customFormat="1">
      <c r="A171" s="14"/>
      <c r="B171" s="193"/>
      <c r="C171" s="14"/>
      <c r="D171" s="186" t="s">
        <v>168</v>
      </c>
      <c r="E171" s="194" t="s">
        <v>1</v>
      </c>
      <c r="F171" s="195" t="s">
        <v>944</v>
      </c>
      <c r="G171" s="14"/>
      <c r="H171" s="196">
        <v>89.5</v>
      </c>
      <c r="I171" s="197"/>
      <c r="J171" s="14"/>
      <c r="K171" s="14"/>
      <c r="L171" s="193"/>
      <c r="M171" s="198"/>
      <c r="N171" s="199"/>
      <c r="O171" s="199"/>
      <c r="P171" s="199"/>
      <c r="Q171" s="199"/>
      <c r="R171" s="199"/>
      <c r="S171" s="199"/>
      <c r="T171" s="20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4" t="s">
        <v>168</v>
      </c>
      <c r="AU171" s="194" t="s">
        <v>85</v>
      </c>
      <c r="AV171" s="14" t="s">
        <v>85</v>
      </c>
      <c r="AW171" s="14" t="s">
        <v>31</v>
      </c>
      <c r="AX171" s="14" t="s">
        <v>83</v>
      </c>
      <c r="AY171" s="194" t="s">
        <v>141</v>
      </c>
    </row>
    <row r="172" s="2" customFormat="1" ht="16.5" customHeight="1">
      <c r="A172" s="38"/>
      <c r="B172" s="171"/>
      <c r="C172" s="214" t="s">
        <v>313</v>
      </c>
      <c r="D172" s="214" t="s">
        <v>287</v>
      </c>
      <c r="E172" s="215" t="s">
        <v>441</v>
      </c>
      <c r="F172" s="216" t="s">
        <v>442</v>
      </c>
      <c r="G172" s="217" t="s">
        <v>403</v>
      </c>
      <c r="H172" s="218">
        <v>93.974999999999994</v>
      </c>
      <c r="I172" s="219"/>
      <c r="J172" s="220">
        <f>ROUND(I172*H172,2)</f>
        <v>0</v>
      </c>
      <c r="K172" s="216" t="s">
        <v>223</v>
      </c>
      <c r="L172" s="221"/>
      <c r="M172" s="222" t="s">
        <v>1</v>
      </c>
      <c r="N172" s="223" t="s">
        <v>40</v>
      </c>
      <c r="O172" s="77"/>
      <c r="P172" s="181">
        <f>O172*H172</f>
        <v>0</v>
      </c>
      <c r="Q172" s="181">
        <v>0.033500000000000002</v>
      </c>
      <c r="R172" s="181">
        <f>Q172*H172</f>
        <v>3.1481625000000002</v>
      </c>
      <c r="S172" s="181">
        <v>0</v>
      </c>
      <c r="T172" s="18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3" t="s">
        <v>182</v>
      </c>
      <c r="AT172" s="183" t="s">
        <v>287</v>
      </c>
      <c r="AU172" s="183" t="s">
        <v>85</v>
      </c>
      <c r="AY172" s="19" t="s">
        <v>141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9" t="s">
        <v>83</v>
      </c>
      <c r="BK172" s="184">
        <f>ROUND(I172*H172,2)</f>
        <v>0</v>
      </c>
      <c r="BL172" s="19" t="s">
        <v>159</v>
      </c>
      <c r="BM172" s="183" t="s">
        <v>945</v>
      </c>
    </row>
    <row r="173" s="14" customFormat="1">
      <c r="A173" s="14"/>
      <c r="B173" s="193"/>
      <c r="C173" s="14"/>
      <c r="D173" s="186" t="s">
        <v>168</v>
      </c>
      <c r="E173" s="194" t="s">
        <v>1</v>
      </c>
      <c r="F173" s="195" t="s">
        <v>946</v>
      </c>
      <c r="G173" s="14"/>
      <c r="H173" s="196">
        <v>93.974999999999994</v>
      </c>
      <c r="I173" s="197"/>
      <c r="J173" s="14"/>
      <c r="K173" s="14"/>
      <c r="L173" s="193"/>
      <c r="M173" s="198"/>
      <c r="N173" s="199"/>
      <c r="O173" s="199"/>
      <c r="P173" s="199"/>
      <c r="Q173" s="199"/>
      <c r="R173" s="199"/>
      <c r="S173" s="199"/>
      <c r="T173" s="20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4" t="s">
        <v>168</v>
      </c>
      <c r="AU173" s="194" t="s">
        <v>85</v>
      </c>
      <c r="AV173" s="14" t="s">
        <v>85</v>
      </c>
      <c r="AW173" s="14" t="s">
        <v>31</v>
      </c>
      <c r="AX173" s="14" t="s">
        <v>83</v>
      </c>
      <c r="AY173" s="194" t="s">
        <v>141</v>
      </c>
    </row>
    <row r="174" s="2" customFormat="1" ht="24.15" customHeight="1">
      <c r="A174" s="38"/>
      <c r="B174" s="171"/>
      <c r="C174" s="172" t="s">
        <v>7</v>
      </c>
      <c r="D174" s="172" t="s">
        <v>144</v>
      </c>
      <c r="E174" s="173" t="s">
        <v>446</v>
      </c>
      <c r="F174" s="174" t="s">
        <v>447</v>
      </c>
      <c r="G174" s="175" t="s">
        <v>239</v>
      </c>
      <c r="H174" s="176">
        <v>1.343</v>
      </c>
      <c r="I174" s="177"/>
      <c r="J174" s="178">
        <f>ROUND(I174*H174,2)</f>
        <v>0</v>
      </c>
      <c r="K174" s="174" t="s">
        <v>223</v>
      </c>
      <c r="L174" s="39"/>
      <c r="M174" s="179" t="s">
        <v>1</v>
      </c>
      <c r="N174" s="180" t="s">
        <v>40</v>
      </c>
      <c r="O174" s="77"/>
      <c r="P174" s="181">
        <f>O174*H174</f>
        <v>0</v>
      </c>
      <c r="Q174" s="181">
        <v>2.2563399999999998</v>
      </c>
      <c r="R174" s="181">
        <f>Q174*H174</f>
        <v>3.0302646199999996</v>
      </c>
      <c r="S174" s="181">
        <v>0</v>
      </c>
      <c r="T174" s="18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3" t="s">
        <v>159</v>
      </c>
      <c r="AT174" s="183" t="s">
        <v>144</v>
      </c>
      <c r="AU174" s="183" t="s">
        <v>85</v>
      </c>
      <c r="AY174" s="19" t="s">
        <v>141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9" t="s">
        <v>83</v>
      </c>
      <c r="BK174" s="184">
        <f>ROUND(I174*H174,2)</f>
        <v>0</v>
      </c>
      <c r="BL174" s="19" t="s">
        <v>159</v>
      </c>
      <c r="BM174" s="183" t="s">
        <v>947</v>
      </c>
    </row>
    <row r="175" s="14" customFormat="1">
      <c r="A175" s="14"/>
      <c r="B175" s="193"/>
      <c r="C175" s="14"/>
      <c r="D175" s="186" t="s">
        <v>168</v>
      </c>
      <c r="E175" s="194" t="s">
        <v>1</v>
      </c>
      <c r="F175" s="195" t="s">
        <v>948</v>
      </c>
      <c r="G175" s="14"/>
      <c r="H175" s="196">
        <v>1.343</v>
      </c>
      <c r="I175" s="197"/>
      <c r="J175" s="14"/>
      <c r="K175" s="14"/>
      <c r="L175" s="193"/>
      <c r="M175" s="198"/>
      <c r="N175" s="199"/>
      <c r="O175" s="199"/>
      <c r="P175" s="199"/>
      <c r="Q175" s="199"/>
      <c r="R175" s="199"/>
      <c r="S175" s="199"/>
      <c r="T175" s="20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4" t="s">
        <v>168</v>
      </c>
      <c r="AU175" s="194" t="s">
        <v>85</v>
      </c>
      <c r="AV175" s="14" t="s">
        <v>85</v>
      </c>
      <c r="AW175" s="14" t="s">
        <v>31</v>
      </c>
      <c r="AX175" s="14" t="s">
        <v>83</v>
      </c>
      <c r="AY175" s="194" t="s">
        <v>141</v>
      </c>
    </row>
    <row r="176" s="12" customFormat="1" ht="22.8" customHeight="1">
      <c r="A176" s="12"/>
      <c r="B176" s="158"/>
      <c r="C176" s="12"/>
      <c r="D176" s="159" t="s">
        <v>74</v>
      </c>
      <c r="E176" s="169" t="s">
        <v>472</v>
      </c>
      <c r="F176" s="169" t="s">
        <v>473</v>
      </c>
      <c r="G176" s="12"/>
      <c r="H176" s="12"/>
      <c r="I176" s="161"/>
      <c r="J176" s="170">
        <f>BK176</f>
        <v>0</v>
      </c>
      <c r="K176" s="12"/>
      <c r="L176" s="158"/>
      <c r="M176" s="163"/>
      <c r="N176" s="164"/>
      <c r="O176" s="164"/>
      <c r="P176" s="165">
        <f>P177</f>
        <v>0</v>
      </c>
      <c r="Q176" s="164"/>
      <c r="R176" s="165">
        <f>R177</f>
        <v>0</v>
      </c>
      <c r="S176" s="164"/>
      <c r="T176" s="166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59" t="s">
        <v>83</v>
      </c>
      <c r="AT176" s="167" t="s">
        <v>74</v>
      </c>
      <c r="AU176" s="167" t="s">
        <v>83</v>
      </c>
      <c r="AY176" s="159" t="s">
        <v>141</v>
      </c>
      <c r="BK176" s="168">
        <f>BK177</f>
        <v>0</v>
      </c>
    </row>
    <row r="177" s="2" customFormat="1" ht="33" customHeight="1">
      <c r="A177" s="38"/>
      <c r="B177" s="171"/>
      <c r="C177" s="172" t="s">
        <v>323</v>
      </c>
      <c r="D177" s="172" t="s">
        <v>144</v>
      </c>
      <c r="E177" s="173" t="s">
        <v>591</v>
      </c>
      <c r="F177" s="174" t="s">
        <v>592</v>
      </c>
      <c r="G177" s="175" t="s">
        <v>276</v>
      </c>
      <c r="H177" s="176">
        <v>125.78400000000001</v>
      </c>
      <c r="I177" s="177"/>
      <c r="J177" s="178">
        <f>ROUND(I177*H177,2)</f>
        <v>0</v>
      </c>
      <c r="K177" s="174" t="s">
        <v>223</v>
      </c>
      <c r="L177" s="39"/>
      <c r="M177" s="201" t="s">
        <v>1</v>
      </c>
      <c r="N177" s="202" t="s">
        <v>40</v>
      </c>
      <c r="O177" s="203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3" t="s">
        <v>159</v>
      </c>
      <c r="AT177" s="183" t="s">
        <v>144</v>
      </c>
      <c r="AU177" s="183" t="s">
        <v>85</v>
      </c>
      <c r="AY177" s="19" t="s">
        <v>141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9" t="s">
        <v>83</v>
      </c>
      <c r="BK177" s="184">
        <f>ROUND(I177*H177,2)</f>
        <v>0</v>
      </c>
      <c r="BL177" s="19" t="s">
        <v>159</v>
      </c>
      <c r="BM177" s="183" t="s">
        <v>949</v>
      </c>
    </row>
    <row r="178" s="2" customFormat="1" ht="6.96" customHeight="1">
      <c r="A178" s="38"/>
      <c r="B178" s="60"/>
      <c r="C178" s="61"/>
      <c r="D178" s="61"/>
      <c r="E178" s="61"/>
      <c r="F178" s="61"/>
      <c r="G178" s="61"/>
      <c r="H178" s="61"/>
      <c r="I178" s="61"/>
      <c r="J178" s="61"/>
      <c r="K178" s="61"/>
      <c r="L178" s="39"/>
      <c r="M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</row>
  </sheetData>
  <autoFilter ref="C120:K17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Sýkorová</dc:creator>
  <cp:lastModifiedBy>Miroslava Sýkorová</cp:lastModifiedBy>
  <dcterms:created xsi:type="dcterms:W3CDTF">2023-11-16T09:25:14Z</dcterms:created>
  <dcterms:modified xsi:type="dcterms:W3CDTF">2023-11-16T09:25:22Z</dcterms:modified>
</cp:coreProperties>
</file>