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<sst xmlns="http://schemas.openxmlformats.org/spreadsheetml/2006/main" count="141" uniqueCount="91">
  <si>
    <t>VÝKAZ VÝMĚR</t>
  </si>
  <si>
    <t>1.</t>
  </si>
  <si>
    <t>Název</t>
  </si>
  <si>
    <t>MJ</t>
  </si>
  <si>
    <t>Počet</t>
  </si>
  <si>
    <t>Cena bez DPH</t>
  </si>
  <si>
    <t>ks</t>
  </si>
  <si>
    <t>Celkem</t>
  </si>
  <si>
    <t>2.</t>
  </si>
  <si>
    <t xml:space="preserve">Celkem </t>
  </si>
  <si>
    <t>3.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</si>
  <si>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</si>
  <si>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</si>
  <si>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</si>
  <si>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</si>
  <si>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</si>
  <si>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</si>
  <si>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</si>
  <si>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Bezdrátový rozhlas s digitálním kódováním s napojením na zadávací pracoviště složek IZS.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</si>
  <si>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</si>
  <si>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</si>
  <si>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</si>
  <si>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</si>
  <si>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</si>
  <si>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</si>
  <si>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</si>
  <si>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</si>
  <si>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</si>
  <si>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</si>
  <si>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</si>
  <si>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</si>
  <si>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</si>
  <si>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>Revize</t>
  </si>
  <si>
    <t>Modul obousměrné komunikace</t>
  </si>
  <si>
    <t>Software komunikace</t>
  </si>
  <si>
    <t xml:space="preserve"> 1.8</t>
  </si>
  <si>
    <t>Montážní práce</t>
  </si>
  <si>
    <t xml:space="preserve"> 3.2</t>
  </si>
  <si>
    <t xml:space="preserve"> 5.2</t>
  </si>
  <si>
    <t xml:space="preserve"> 5.3</t>
  </si>
  <si>
    <t>Elektrocentrála 5,5 kW, jednofázová, 4-takt</t>
  </si>
  <si>
    <t>Oživení</t>
  </si>
  <si>
    <t xml:space="preserve"> 4.1</t>
  </si>
  <si>
    <t xml:space="preserve"> 4.2</t>
  </si>
  <si>
    <t xml:space="preserve"> 4.3</t>
  </si>
  <si>
    <t>Zálohovací jednotka</t>
  </si>
  <si>
    <t>Vysílač a encoder paging Pocsag</t>
  </si>
  <si>
    <t>Modul rozesílání SMS</t>
  </si>
  <si>
    <t>Encoder paging Pocsag</t>
  </si>
  <si>
    <t xml:space="preserve"> 5.4</t>
  </si>
  <si>
    <t xml:space="preserve"> 5.5</t>
  </si>
  <si>
    <t xml:space="preserve"> 5.6</t>
  </si>
  <si>
    <t>Školící materiál</t>
  </si>
  <si>
    <t>Převaděč obousměrné komunikace</t>
  </si>
  <si>
    <t>Antenní sestava, montážní konzola</t>
  </si>
  <si>
    <t>Oživení a nastavení</t>
  </si>
  <si>
    <t xml:space="preserve"> 5.7</t>
  </si>
  <si>
    <t xml:space="preserve"> 5.8</t>
  </si>
  <si>
    <t>Digitální modul obousměrné komunikace do stávajících BH</t>
  </si>
  <si>
    <t>Montáž digitálního modulu obousměrné komunikace do stávajícího BH</t>
  </si>
  <si>
    <t>Upgrade stávajícího vysílací a řídící pracoviště pro příjem obousměrné komunikace</t>
  </si>
  <si>
    <t>Doplnění modulu pro obousměrnou komunikaci</t>
  </si>
  <si>
    <t>Upgrace firmware vysílacího pracoviště</t>
  </si>
  <si>
    <t xml:space="preserve">Upgrace telefonního modulu </t>
  </si>
  <si>
    <t>Multimediální PC</t>
  </si>
  <si>
    <t>Upgrade stávajících bezdrátových hlásičů na obousměrnou komunikaci</t>
  </si>
  <si>
    <r>
      <t xml:space="preserve">Přijímací bezdrátové hlásiče s obousměrným přenosem </t>
    </r>
    <r>
      <rPr>
        <b/>
        <sz val="8"/>
        <rFont val="Arial"/>
        <family val="2"/>
      </rPr>
      <t>(v souladu se sbírkou interních aktů řízení MV GŘ HZS ČR)</t>
    </r>
  </si>
  <si>
    <t>Žádost o udělení individuálního oprávnění k využívání rádiových kmitočtů</t>
  </si>
  <si>
    <t>Projektová dokumentace k žádosti o udělení individuálního oprávnění k využívání rádiových kmitočtů</t>
  </si>
  <si>
    <t>6.</t>
  </si>
  <si>
    <t xml:space="preserve"> 6.1</t>
  </si>
  <si>
    <t xml:space="preserve"> 1.5</t>
  </si>
  <si>
    <t>Modul záložního připojení internetu</t>
  </si>
  <si>
    <r>
      <t xml:space="preserve"> </t>
    </r>
    <r>
      <rPr>
        <b/>
        <sz val="10"/>
        <rFont val="Arial"/>
        <family val="2"/>
      </rPr>
      <t>Pro místní části</t>
    </r>
  </si>
  <si>
    <t>2.1.</t>
  </si>
  <si>
    <t>2.2.</t>
  </si>
  <si>
    <t>2.3.</t>
  </si>
  <si>
    <t>Modul digitální předvolby příjmu</t>
  </si>
  <si>
    <t>2.4.</t>
  </si>
  <si>
    <t xml:space="preserve"> </t>
  </si>
  <si>
    <t xml:space="preserve">Upgrade stávajícího podružné vysílacího pracoviště </t>
  </si>
  <si>
    <t>Vysílací anténa pro obousměrnou komunikaci</t>
  </si>
  <si>
    <t>18.</t>
  </si>
  <si>
    <t>Převaděč vysokofrekvenčního signálu včetně anténní sestavy</t>
  </si>
  <si>
    <t>18.1.</t>
  </si>
  <si>
    <t>Převaděč vysokofrekvenčního signálu včetně anténní sestavy s analogovým/digitálním přenosem (nutno zajistit napětí 230V)</t>
  </si>
  <si>
    <t>18.2.</t>
  </si>
  <si>
    <t>Montážní a oživovací práce na převaděči</t>
  </si>
  <si>
    <t>komplet</t>
  </si>
  <si>
    <t>2.5.</t>
  </si>
  <si>
    <t>Ovladací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</si>
</sst>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" fontId="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7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1" fillId="0" borderId="1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3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2" fillId="5" borderId="1" xfId="0" applyFont="1" applyFill="1" applyBorder="1"/>
    <xf numFmtId="164" fontId="12" fillId="5" borderId="1" xfId="0" applyNumberFormat="1" applyFont="1" applyFill="1" applyBorder="1"/>
    <xf numFmtId="164" fontId="13" fillId="5" borderId="1" xfId="0" applyNumberFormat="1" applyFont="1" applyFill="1" applyBorder="1"/>
    <xf numFmtId="16" fontId="0" fillId="5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3" xfId="0" applyFont="1" applyBorder="1"/>
    <xf numFmtId="164" fontId="0" fillId="0" borderId="3" xfId="0" applyNumberFormat="1" applyBorder="1"/>
    <xf numFmtId="0" fontId="0" fillId="2" borderId="1" xfId="0" applyFill="1" applyBorder="1" applyAlignment="1">
      <alignment horizontal="left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164" fontId="0" fillId="0" borderId="5" xfId="0" applyNumberFormat="1" applyBorder="1"/>
    <xf numFmtId="0" fontId="0" fillId="0" borderId="4" xfId="0" applyBorder="1"/>
    <xf numFmtId="0" fontId="0" fillId="2" borderId="4" xfId="0" applyFill="1" applyBorder="1"/>
    <xf numFmtId="164" fontId="2" fillId="2" borderId="5" xfId="0" applyNumberFormat="1" applyFont="1" applyFill="1" applyBorder="1"/>
    <xf numFmtId="164" fontId="2" fillId="0" borderId="5" xfId="0" applyNumberFormat="1" applyFont="1" applyBorder="1"/>
    <xf numFmtId="0" fontId="0" fillId="0" borderId="4" xfId="0" applyFont="1" applyBorder="1"/>
    <xf numFmtId="0" fontId="0" fillId="0" borderId="1" xfId="0" applyBorder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 topLeftCell="A3">
      <selection activeCell="N14" sqref="N14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57421875" style="1" customWidth="1"/>
    <col min="6" max="6" width="15.7109375" style="1" customWidth="1"/>
    <col min="7" max="7" width="17.00390625" style="1" customWidth="1"/>
    <col min="8" max="8" width="20.7109375" style="1" customWidth="1"/>
    <col min="10" max="10" width="10.421875" style="0" bestFit="1" customWidth="1"/>
  </cols>
  <sheetData>
    <row r="1" spans="1:8" ht="53.25" customHeight="1" hidden="1">
      <c r="A1" s="58"/>
      <c r="B1" s="58"/>
      <c r="C1" s="58"/>
      <c r="D1" s="58"/>
      <c r="E1" s="58"/>
      <c r="F1" s="58"/>
      <c r="G1" s="58"/>
      <c r="H1" s="58"/>
    </row>
    <row r="2" spans="1:8" ht="12.75" hidden="1">
      <c r="A2" s="58"/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18</v>
      </c>
      <c r="B3" s="59"/>
      <c r="C3" s="59"/>
      <c r="D3" s="59"/>
      <c r="E3" s="59"/>
      <c r="F3" s="59"/>
      <c r="G3" s="59"/>
      <c r="H3" s="59"/>
    </row>
    <row r="4" spans="1:8" ht="9" customHeight="1">
      <c r="A4" s="59"/>
      <c r="B4" s="59"/>
      <c r="C4" s="59"/>
      <c r="D4" s="59"/>
      <c r="E4" s="59"/>
      <c r="F4" s="59"/>
      <c r="G4" s="59"/>
      <c r="H4" s="59"/>
    </row>
    <row r="5" spans="1:8" ht="3" customHeight="1" hidden="1">
      <c r="A5" s="8"/>
      <c r="B5" s="8"/>
      <c r="C5" s="8"/>
      <c r="D5" s="8"/>
      <c r="E5" s="8"/>
      <c r="F5" s="8"/>
      <c r="G5" s="8"/>
      <c r="H5" s="8"/>
    </row>
    <row r="6" spans="1:8" ht="12.75" customHeight="1">
      <c r="A6" s="60" t="s">
        <v>0</v>
      </c>
      <c r="B6" s="60"/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5.95" customHeight="1">
      <c r="A8" s="21"/>
      <c r="B8" s="25" t="s">
        <v>2</v>
      </c>
      <c r="C8" s="25" t="s">
        <v>3</v>
      </c>
      <c r="D8" s="25" t="s">
        <v>4</v>
      </c>
      <c r="E8" s="26" t="s">
        <v>14</v>
      </c>
      <c r="F8" s="27" t="s">
        <v>5</v>
      </c>
      <c r="G8" s="27" t="s">
        <v>22</v>
      </c>
      <c r="H8" s="27" t="s">
        <v>23</v>
      </c>
    </row>
    <row r="9" spans="1:8" ht="28.5" customHeight="1">
      <c r="A9" s="20" t="s">
        <v>1</v>
      </c>
      <c r="B9" s="15" t="s">
        <v>60</v>
      </c>
      <c r="C9" s="61"/>
      <c r="D9" s="62"/>
      <c r="E9" s="63"/>
      <c r="F9" s="5"/>
      <c r="G9" s="5"/>
      <c r="H9" s="5"/>
    </row>
    <row r="10" spans="1:8" ht="12.75">
      <c r="A10" s="18" t="s">
        <v>24</v>
      </c>
      <c r="B10" s="7" t="s">
        <v>61</v>
      </c>
      <c r="C10" s="2" t="s">
        <v>6</v>
      </c>
      <c r="D10" s="2">
        <v>1</v>
      </c>
      <c r="E10" s="5"/>
      <c r="F10" s="5">
        <f>D10*E10</f>
        <v>0</v>
      </c>
      <c r="G10" s="5">
        <f aca="true" t="shared" si="0" ref="G10:G13">H10-F10</f>
        <v>0</v>
      </c>
      <c r="H10" s="5">
        <f aca="true" t="shared" si="1" ref="H10:H13">F10*1.21</f>
        <v>0</v>
      </c>
    </row>
    <row r="11" spans="1:8" ht="12.75">
      <c r="A11" s="18" t="s">
        <v>25</v>
      </c>
      <c r="B11" s="13" t="s">
        <v>62</v>
      </c>
      <c r="C11" s="2" t="s">
        <v>6</v>
      </c>
      <c r="D11" s="2">
        <v>1</v>
      </c>
      <c r="E11" s="6"/>
      <c r="F11" s="5">
        <f aca="true" t="shared" si="2" ref="F11:F13">D11*E11</f>
        <v>0</v>
      </c>
      <c r="G11" s="5">
        <f t="shared" si="0"/>
        <v>0</v>
      </c>
      <c r="H11" s="5">
        <f t="shared" si="1"/>
        <v>0</v>
      </c>
    </row>
    <row r="12" spans="1:8" ht="12.75">
      <c r="A12" s="18" t="s">
        <v>26</v>
      </c>
      <c r="B12" s="13" t="s">
        <v>63</v>
      </c>
      <c r="C12" s="2" t="s">
        <v>6</v>
      </c>
      <c r="D12" s="2">
        <v>1</v>
      </c>
      <c r="E12" s="6"/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ht="12.75">
      <c r="A13" s="18" t="s">
        <v>27</v>
      </c>
      <c r="B13" s="13" t="s">
        <v>64</v>
      </c>
      <c r="C13" s="2" t="s">
        <v>6</v>
      </c>
      <c r="D13" s="2">
        <v>1</v>
      </c>
      <c r="E13" s="6"/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ht="12.75">
      <c r="A14" s="18" t="s">
        <v>71</v>
      </c>
      <c r="B14" s="2" t="s">
        <v>72</v>
      </c>
      <c r="C14" s="2" t="s">
        <v>6</v>
      </c>
      <c r="D14" s="2">
        <v>1</v>
      </c>
      <c r="E14" s="6"/>
      <c r="F14" s="5">
        <f>D14*E14</f>
        <v>0</v>
      </c>
      <c r="G14" s="5">
        <f>H14-F14</f>
        <v>0</v>
      </c>
      <c r="H14" s="5">
        <f>F14*1.21</f>
        <v>0</v>
      </c>
    </row>
    <row r="15" spans="1:8" ht="12.75">
      <c r="A15" s="18" t="s">
        <v>28</v>
      </c>
      <c r="B15" s="14" t="s">
        <v>15</v>
      </c>
      <c r="C15" s="2" t="s">
        <v>6</v>
      </c>
      <c r="D15" s="2">
        <v>1</v>
      </c>
      <c r="E15" s="6"/>
      <c r="F15" s="5">
        <f aca="true" t="shared" si="3" ref="F15:F17">D15*E15</f>
        <v>0</v>
      </c>
      <c r="G15" s="5">
        <f aca="true" t="shared" si="4" ref="G15:G17">H15-F15</f>
        <v>0</v>
      </c>
      <c r="H15" s="5">
        <f aca="true" t="shared" si="5" ref="H15:H17">F15*1.21</f>
        <v>0</v>
      </c>
    </row>
    <row r="16" spans="1:8" ht="12.75">
      <c r="A16" s="18" t="s">
        <v>29</v>
      </c>
      <c r="B16" s="14" t="s">
        <v>52</v>
      </c>
      <c r="C16" s="2" t="s">
        <v>6</v>
      </c>
      <c r="D16" s="2">
        <v>1</v>
      </c>
      <c r="E16" s="6"/>
      <c r="F16" s="5">
        <f t="shared" si="3"/>
        <v>0</v>
      </c>
      <c r="G16" s="5">
        <f t="shared" si="4"/>
        <v>0</v>
      </c>
      <c r="H16" s="5">
        <f t="shared" si="5"/>
        <v>0</v>
      </c>
    </row>
    <row r="17" spans="1:8" ht="12.75">
      <c r="A17" s="18" t="s">
        <v>35</v>
      </c>
      <c r="B17" s="14" t="s">
        <v>32</v>
      </c>
      <c r="C17" s="2" t="s">
        <v>6</v>
      </c>
      <c r="D17" s="2">
        <v>1</v>
      </c>
      <c r="E17" s="6"/>
      <c r="F17" s="5">
        <f t="shared" si="3"/>
        <v>0</v>
      </c>
      <c r="G17" s="5">
        <f t="shared" si="4"/>
        <v>0</v>
      </c>
      <c r="H17" s="5">
        <f t="shared" si="5"/>
        <v>0</v>
      </c>
    </row>
    <row r="18" spans="1:8" ht="12.75">
      <c r="A18" s="19"/>
      <c r="B18" s="9" t="s">
        <v>9</v>
      </c>
      <c r="C18" s="10"/>
      <c r="D18" s="10"/>
      <c r="E18" s="11"/>
      <c r="F18" s="12">
        <f>SUM(F10:F17)</f>
        <v>0</v>
      </c>
      <c r="G18" s="12">
        <f>SUM(G10:G17)</f>
        <v>0</v>
      </c>
      <c r="H18" s="12">
        <f>SUM(H10:H17)</f>
        <v>0</v>
      </c>
    </row>
    <row r="19" spans="1:8" ht="12.75">
      <c r="A19" s="46" t="s">
        <v>8</v>
      </c>
      <c r="B19" s="47" t="s">
        <v>80</v>
      </c>
      <c r="C19" s="55" t="s">
        <v>73</v>
      </c>
      <c r="D19" s="56"/>
      <c r="E19" s="57"/>
      <c r="F19" s="2"/>
      <c r="G19" s="5"/>
      <c r="H19" s="48"/>
    </row>
    <row r="20" spans="1:8" ht="12.75">
      <c r="A20" s="49" t="s">
        <v>74</v>
      </c>
      <c r="B20" s="2" t="s">
        <v>81</v>
      </c>
      <c r="C20" s="2" t="s">
        <v>6</v>
      </c>
      <c r="D20" s="2">
        <v>6</v>
      </c>
      <c r="E20" s="5"/>
      <c r="F20" s="5">
        <f>D20*E20</f>
        <v>0</v>
      </c>
      <c r="G20" s="5">
        <f>H20-F20</f>
        <v>0</v>
      </c>
      <c r="H20" s="48">
        <f>F20*1.2</f>
        <v>0</v>
      </c>
    </row>
    <row r="21" spans="1:8" ht="12.75">
      <c r="A21" s="49" t="s">
        <v>75</v>
      </c>
      <c r="B21" s="7" t="s">
        <v>61</v>
      </c>
      <c r="C21" s="2" t="s">
        <v>6</v>
      </c>
      <c r="D21" s="2">
        <v>6</v>
      </c>
      <c r="E21" s="5"/>
      <c r="F21" s="5">
        <f aca="true" t="shared" si="6" ref="F21:F23">D21*E21</f>
        <v>0</v>
      </c>
      <c r="G21" s="5">
        <f aca="true" t="shared" si="7" ref="G21:G23">H21-F21</f>
        <v>0</v>
      </c>
      <c r="H21" s="48">
        <f aca="true" t="shared" si="8" ref="H21:H23">F21*1.2</f>
        <v>0</v>
      </c>
    </row>
    <row r="22" spans="1:8" ht="12.75">
      <c r="A22" s="49" t="s">
        <v>76</v>
      </c>
      <c r="B22" s="2" t="s">
        <v>77</v>
      </c>
      <c r="C22" s="2" t="s">
        <v>6</v>
      </c>
      <c r="D22" s="2">
        <v>6</v>
      </c>
      <c r="E22" s="5"/>
      <c r="F22" s="5">
        <f t="shared" si="6"/>
        <v>0</v>
      </c>
      <c r="G22" s="5">
        <f t="shared" si="7"/>
        <v>0</v>
      </c>
      <c r="H22" s="48">
        <f t="shared" si="8"/>
        <v>0</v>
      </c>
    </row>
    <row r="23" spans="1:8" ht="12.75">
      <c r="A23" s="49" t="s">
        <v>78</v>
      </c>
      <c r="B23" s="2" t="s">
        <v>62</v>
      </c>
      <c r="C23" s="2" t="s">
        <v>6</v>
      </c>
      <c r="D23" s="2">
        <v>6</v>
      </c>
      <c r="E23" s="5"/>
      <c r="F23" s="5">
        <f t="shared" si="6"/>
        <v>0</v>
      </c>
      <c r="G23" s="5">
        <f t="shared" si="7"/>
        <v>0</v>
      </c>
      <c r="H23" s="48">
        <f t="shared" si="8"/>
        <v>0</v>
      </c>
    </row>
    <row r="24" spans="1:8" ht="12.75">
      <c r="A24" s="49" t="s">
        <v>89</v>
      </c>
      <c r="B24" s="2" t="s">
        <v>90</v>
      </c>
      <c r="C24" s="2" t="s">
        <v>6</v>
      </c>
      <c r="D24" s="2">
        <v>6</v>
      </c>
      <c r="E24" s="5"/>
      <c r="F24" s="5">
        <f aca="true" t="shared" si="9" ref="F24">D24*E24</f>
        <v>0</v>
      </c>
      <c r="G24" s="5">
        <f aca="true" t="shared" si="10" ref="G24">H24-F24</f>
        <v>0</v>
      </c>
      <c r="H24" s="48">
        <f aca="true" t="shared" si="11" ref="H24">F24*1.2</f>
        <v>0</v>
      </c>
    </row>
    <row r="25" spans="1:8" ht="12.75">
      <c r="A25" s="50" t="s">
        <v>79</v>
      </c>
      <c r="B25" s="9" t="s">
        <v>7</v>
      </c>
      <c r="C25" s="10"/>
      <c r="D25" s="10"/>
      <c r="E25" s="11"/>
      <c r="F25" s="12">
        <f>SUM(F20:F24)</f>
        <v>0</v>
      </c>
      <c r="G25" s="12">
        <f aca="true" t="shared" si="12" ref="G25:H25">SUM(G20:G24)</f>
        <v>0</v>
      </c>
      <c r="H25" s="12">
        <f t="shared" si="12"/>
        <v>0</v>
      </c>
    </row>
    <row r="26" spans="1:8" ht="12.75">
      <c r="A26" s="20" t="s">
        <v>10</v>
      </c>
      <c r="B26" s="3" t="s">
        <v>45</v>
      </c>
      <c r="C26" s="2"/>
      <c r="D26" s="2"/>
      <c r="E26" s="5"/>
      <c r="F26" s="4"/>
      <c r="G26" s="4"/>
      <c r="H26" s="4"/>
    </row>
    <row r="27" spans="1:8" ht="12.75">
      <c r="A27" s="18" t="s">
        <v>30</v>
      </c>
      <c r="B27" s="29" t="s">
        <v>40</v>
      </c>
      <c r="C27" s="2" t="s">
        <v>17</v>
      </c>
      <c r="D27" s="2">
        <v>1</v>
      </c>
      <c r="E27" s="5"/>
      <c r="F27" s="6">
        <f>D27*E27</f>
        <v>0</v>
      </c>
      <c r="G27" s="6">
        <f>H27-F27</f>
        <v>0</v>
      </c>
      <c r="H27" s="6">
        <f>F27*1.21</f>
        <v>0</v>
      </c>
    </row>
    <row r="28" spans="1:8" ht="12.75">
      <c r="A28" s="19"/>
      <c r="B28" s="9" t="s">
        <v>7</v>
      </c>
      <c r="C28" s="10"/>
      <c r="D28" s="10"/>
      <c r="E28" s="11"/>
      <c r="F28" s="12">
        <f>SUM(F27:F27)</f>
        <v>0</v>
      </c>
      <c r="G28" s="12">
        <f>SUM(G27:G27)</f>
        <v>0</v>
      </c>
      <c r="H28" s="12">
        <f>SUM(H27:H27)</f>
        <v>0</v>
      </c>
    </row>
    <row r="29" spans="1:8" ht="12.75">
      <c r="A29" s="20" t="s">
        <v>10</v>
      </c>
      <c r="B29" s="15" t="s">
        <v>46</v>
      </c>
      <c r="C29" s="30"/>
      <c r="D29" s="30"/>
      <c r="E29" s="31"/>
      <c r="F29" s="31"/>
      <c r="G29" s="31"/>
      <c r="H29" s="31"/>
    </row>
    <row r="30" spans="1:8" ht="12.75">
      <c r="A30" s="18" t="s">
        <v>30</v>
      </c>
      <c r="B30" s="35" t="s">
        <v>47</v>
      </c>
      <c r="C30" s="7" t="s">
        <v>6</v>
      </c>
      <c r="D30" s="7">
        <v>1</v>
      </c>
      <c r="E30" s="6"/>
      <c r="F30" s="6">
        <f>E30*D30</f>
        <v>0</v>
      </c>
      <c r="G30" s="6">
        <f>H30-F30</f>
        <v>0</v>
      </c>
      <c r="H30" s="6">
        <f>F30*1.21</f>
        <v>0</v>
      </c>
    </row>
    <row r="31" spans="1:8" ht="12.75">
      <c r="A31" s="18" t="s">
        <v>37</v>
      </c>
      <c r="B31" s="35" t="s">
        <v>48</v>
      </c>
      <c r="C31" s="7" t="s">
        <v>6</v>
      </c>
      <c r="D31" s="7">
        <v>3</v>
      </c>
      <c r="E31" s="6"/>
      <c r="F31" s="6">
        <f>E31*D31</f>
        <v>0</v>
      </c>
      <c r="G31" s="6">
        <f>H31-F31</f>
        <v>0</v>
      </c>
      <c r="H31" s="6">
        <f>F31*1.21</f>
        <v>0</v>
      </c>
    </row>
    <row r="32" spans="1:8" ht="12.75">
      <c r="A32" s="32"/>
      <c r="B32" s="9" t="s">
        <v>9</v>
      </c>
      <c r="C32" s="33"/>
      <c r="D32" s="33"/>
      <c r="E32" s="34"/>
      <c r="F32" s="12">
        <f>F31+F30</f>
        <v>0</v>
      </c>
      <c r="G32" s="12">
        <f>H32-F32</f>
        <v>0</v>
      </c>
      <c r="H32" s="12">
        <f>H30+H31</f>
        <v>0</v>
      </c>
    </row>
    <row r="33" spans="1:8" ht="12.75">
      <c r="A33" s="20" t="s">
        <v>11</v>
      </c>
      <c r="B33" s="20" t="s">
        <v>53</v>
      </c>
      <c r="C33" s="20"/>
      <c r="D33" s="20"/>
      <c r="E33" s="20"/>
      <c r="F33" s="20"/>
      <c r="G33" s="20"/>
      <c r="H33" s="20"/>
    </row>
    <row r="34" spans="1:8" ht="12.75">
      <c r="A34" s="18" t="s">
        <v>42</v>
      </c>
      <c r="B34" s="18" t="s">
        <v>53</v>
      </c>
      <c r="C34" s="18" t="s">
        <v>6</v>
      </c>
      <c r="D34" s="7">
        <v>3</v>
      </c>
      <c r="E34" s="6"/>
      <c r="F34" s="6">
        <f>E34*D34</f>
        <v>0</v>
      </c>
      <c r="G34" s="6">
        <f>H34-F34</f>
        <v>0</v>
      </c>
      <c r="H34" s="6">
        <f>F34*1.21</f>
        <v>0</v>
      </c>
    </row>
    <row r="35" spans="1:8" ht="12.75">
      <c r="A35" s="18" t="s">
        <v>43</v>
      </c>
      <c r="B35" s="18" t="s">
        <v>54</v>
      </c>
      <c r="C35" s="18" t="s">
        <v>6</v>
      </c>
      <c r="D35" s="7">
        <v>3</v>
      </c>
      <c r="E35" s="6"/>
      <c r="F35" s="6">
        <f aca="true" t="shared" si="13" ref="F35:F36">E35*D35</f>
        <v>0</v>
      </c>
      <c r="G35" s="6">
        <f aca="true" t="shared" si="14" ref="G35:G36">H35-F35</f>
        <v>0</v>
      </c>
      <c r="H35" s="6">
        <f aca="true" t="shared" si="15" ref="H35:H36">F35*1.21</f>
        <v>0</v>
      </c>
    </row>
    <row r="36" spans="1:8" ht="12.75">
      <c r="A36" s="18" t="s">
        <v>44</v>
      </c>
      <c r="B36" s="18" t="s">
        <v>55</v>
      </c>
      <c r="C36" s="18" t="s">
        <v>6</v>
      </c>
      <c r="D36" s="7">
        <v>3</v>
      </c>
      <c r="E36" s="6"/>
      <c r="F36" s="6">
        <f t="shared" si="13"/>
        <v>0</v>
      </c>
      <c r="G36" s="6">
        <f t="shared" si="14"/>
        <v>0</v>
      </c>
      <c r="H36" s="6">
        <f t="shared" si="15"/>
        <v>0</v>
      </c>
    </row>
    <row r="37" spans="1:8" ht="12.75">
      <c r="A37" s="32"/>
      <c r="B37" s="9" t="s">
        <v>9</v>
      </c>
      <c r="C37" s="33"/>
      <c r="D37" s="33"/>
      <c r="E37" s="34"/>
      <c r="F37" s="12">
        <f>F34+F35+F36</f>
        <v>0</v>
      </c>
      <c r="G37" s="12">
        <f>G34+G35+G36</f>
        <v>0</v>
      </c>
      <c r="H37" s="12">
        <f>H34+H35+H36</f>
        <v>0</v>
      </c>
    </row>
    <row r="38" spans="1:8" ht="24">
      <c r="A38" s="20" t="s">
        <v>12</v>
      </c>
      <c r="B38" s="15" t="s">
        <v>66</v>
      </c>
      <c r="C38" s="3"/>
      <c r="D38" s="3"/>
      <c r="E38" s="4"/>
      <c r="F38" s="4"/>
      <c r="G38" s="4"/>
      <c r="H38" s="4"/>
    </row>
    <row r="39" spans="1:8" ht="12.75">
      <c r="A39" s="18" t="s">
        <v>31</v>
      </c>
      <c r="B39" s="2" t="s">
        <v>13</v>
      </c>
      <c r="C39" s="7" t="s">
        <v>6</v>
      </c>
      <c r="D39" s="7">
        <v>36</v>
      </c>
      <c r="E39" s="6"/>
      <c r="F39" s="5">
        <f aca="true" t="shared" si="16" ref="F39:F43">D39*E39</f>
        <v>0</v>
      </c>
      <c r="G39" s="5">
        <f aca="true" t="shared" si="17" ref="G39:G43">H39-F39</f>
        <v>0</v>
      </c>
      <c r="H39" s="5">
        <f aca="true" t="shared" si="18" ref="H39:H43">F39*1.21</f>
        <v>0</v>
      </c>
    </row>
    <row r="40" spans="1:8" ht="12.75">
      <c r="A40" s="18" t="s">
        <v>38</v>
      </c>
      <c r="B40" s="7" t="s">
        <v>33</v>
      </c>
      <c r="C40" s="7" t="s">
        <v>6</v>
      </c>
      <c r="D40" s="7">
        <v>36</v>
      </c>
      <c r="E40" s="6"/>
      <c r="F40" s="5">
        <f aca="true" t="shared" si="19" ref="F40:F41">D40*E40</f>
        <v>0</v>
      </c>
      <c r="G40" s="5">
        <f aca="true" t="shared" si="20" ref="G40:G41">H40-F40</f>
        <v>0</v>
      </c>
      <c r="H40" s="5">
        <f aca="true" t="shared" si="21" ref="H40:H41">F40*1.21</f>
        <v>0</v>
      </c>
    </row>
    <row r="41" spans="1:8" ht="12.75">
      <c r="A41" s="18" t="s">
        <v>39</v>
      </c>
      <c r="B41" s="7" t="s">
        <v>34</v>
      </c>
      <c r="C41" s="7" t="s">
        <v>6</v>
      </c>
      <c r="D41" s="7">
        <v>36</v>
      </c>
      <c r="E41" s="6"/>
      <c r="F41" s="5">
        <f t="shared" si="19"/>
        <v>0</v>
      </c>
      <c r="G41" s="5">
        <f t="shared" si="20"/>
        <v>0</v>
      </c>
      <c r="H41" s="5">
        <f t="shared" si="21"/>
        <v>0</v>
      </c>
    </row>
    <row r="42" spans="1:8" ht="12.75">
      <c r="A42" s="18" t="s">
        <v>49</v>
      </c>
      <c r="B42" s="7" t="s">
        <v>21</v>
      </c>
      <c r="C42" s="7" t="s">
        <v>6</v>
      </c>
      <c r="D42" s="7">
        <v>83</v>
      </c>
      <c r="E42" s="6"/>
      <c r="F42" s="5">
        <f t="shared" si="16"/>
        <v>0</v>
      </c>
      <c r="G42" s="5">
        <f t="shared" si="17"/>
        <v>0</v>
      </c>
      <c r="H42" s="5">
        <f t="shared" si="18"/>
        <v>0</v>
      </c>
    </row>
    <row r="43" spans="1:8" ht="12.75">
      <c r="A43" s="18" t="s">
        <v>50</v>
      </c>
      <c r="B43" s="7" t="s">
        <v>20</v>
      </c>
      <c r="C43" s="7" t="s">
        <v>6</v>
      </c>
      <c r="D43" s="7">
        <v>36</v>
      </c>
      <c r="E43" s="6"/>
      <c r="F43" s="5">
        <f t="shared" si="16"/>
        <v>0</v>
      </c>
      <c r="G43" s="5">
        <f t="shared" si="17"/>
        <v>0</v>
      </c>
      <c r="H43" s="5">
        <f t="shared" si="18"/>
        <v>0</v>
      </c>
    </row>
    <row r="44" spans="1:8" ht="12.75">
      <c r="A44" s="18" t="s">
        <v>51</v>
      </c>
      <c r="B44" s="2" t="s">
        <v>19</v>
      </c>
      <c r="C44" s="7" t="s">
        <v>6</v>
      </c>
      <c r="D44" s="7">
        <v>36</v>
      </c>
      <c r="E44" s="5"/>
      <c r="F44" s="5">
        <f>D44*E44</f>
        <v>0</v>
      </c>
      <c r="G44" s="5">
        <f>H44-F44</f>
        <v>0</v>
      </c>
      <c r="H44" s="5">
        <f>F44*1.21</f>
        <v>0</v>
      </c>
    </row>
    <row r="45" spans="1:8" ht="12.75">
      <c r="A45" s="18" t="s">
        <v>56</v>
      </c>
      <c r="B45" s="7" t="s">
        <v>36</v>
      </c>
      <c r="C45" s="7" t="s">
        <v>6</v>
      </c>
      <c r="D45" s="7">
        <v>36</v>
      </c>
      <c r="E45" s="5"/>
      <c r="F45" s="5">
        <f>D45*E45</f>
        <v>0</v>
      </c>
      <c r="G45" s="5">
        <f>H45-F45</f>
        <v>0</v>
      </c>
      <c r="H45" s="5">
        <f>F45*1.21</f>
        <v>0</v>
      </c>
    </row>
    <row r="46" spans="1:8" ht="12.75">
      <c r="A46" s="18" t="s">
        <v>57</v>
      </c>
      <c r="B46" s="7" t="s">
        <v>41</v>
      </c>
      <c r="C46" s="7" t="s">
        <v>6</v>
      </c>
      <c r="D46" s="7">
        <v>36</v>
      </c>
      <c r="E46" s="5"/>
      <c r="F46" s="5">
        <f>D46*E46</f>
        <v>0</v>
      </c>
      <c r="G46" s="5">
        <f>H46-F46</f>
        <v>0</v>
      </c>
      <c r="H46" s="5">
        <f>F46*1.21</f>
        <v>0</v>
      </c>
    </row>
    <row r="47" spans="1:8" ht="12.75">
      <c r="A47" s="19"/>
      <c r="B47" s="9" t="s">
        <v>9</v>
      </c>
      <c r="C47" s="10"/>
      <c r="D47" s="10"/>
      <c r="E47" s="11"/>
      <c r="F47" s="12">
        <f>SUM(F39:F46)</f>
        <v>0</v>
      </c>
      <c r="G47" s="12">
        <f>SUM(G39:G46)</f>
        <v>0</v>
      </c>
      <c r="H47" s="12">
        <f>H46+H45+H44+H43+H42+H41+H40+H39</f>
        <v>0</v>
      </c>
    </row>
    <row r="48" spans="1:8" ht="25.5">
      <c r="A48" s="17" t="s">
        <v>12</v>
      </c>
      <c r="B48" s="16" t="s">
        <v>65</v>
      </c>
      <c r="C48" s="3"/>
      <c r="D48" s="3"/>
      <c r="E48" s="4"/>
      <c r="F48" s="4"/>
      <c r="G48" s="4"/>
      <c r="H48" s="4"/>
    </row>
    <row r="49" spans="1:8" ht="12.75">
      <c r="A49" s="18" t="s">
        <v>31</v>
      </c>
      <c r="B49" s="7" t="s">
        <v>58</v>
      </c>
      <c r="C49" s="7" t="s">
        <v>6</v>
      </c>
      <c r="D49" s="7">
        <v>204</v>
      </c>
      <c r="E49" s="6"/>
      <c r="F49" s="5">
        <f aca="true" t="shared" si="22" ref="F49:F51">D49*E49</f>
        <v>0</v>
      </c>
      <c r="G49" s="5">
        <f aca="true" t="shared" si="23" ref="G49:G51">H49-F49</f>
        <v>0</v>
      </c>
      <c r="H49" s="5">
        <f aca="true" t="shared" si="24" ref="H49:H51">F49*1.21</f>
        <v>0</v>
      </c>
    </row>
    <row r="50" spans="1:8" ht="12.75">
      <c r="A50" s="18" t="s">
        <v>38</v>
      </c>
      <c r="B50" s="7" t="s">
        <v>59</v>
      </c>
      <c r="C50" s="7" t="s">
        <v>6</v>
      </c>
      <c r="D50" s="7">
        <v>204</v>
      </c>
      <c r="E50" s="6"/>
      <c r="F50" s="5">
        <f t="shared" si="22"/>
        <v>0</v>
      </c>
      <c r="G50" s="5">
        <f t="shared" si="23"/>
        <v>0</v>
      </c>
      <c r="H50" s="5">
        <f t="shared" si="24"/>
        <v>0</v>
      </c>
    </row>
    <row r="51" spans="1:8" ht="12.75">
      <c r="A51" s="18" t="s">
        <v>39</v>
      </c>
      <c r="B51" s="7" t="s">
        <v>32</v>
      </c>
      <c r="C51" s="7" t="s">
        <v>6</v>
      </c>
      <c r="D51" s="7">
        <v>204</v>
      </c>
      <c r="E51" s="6"/>
      <c r="F51" s="5">
        <f t="shared" si="22"/>
        <v>0</v>
      </c>
      <c r="G51" s="5">
        <f t="shared" si="23"/>
        <v>0</v>
      </c>
      <c r="H51" s="5">
        <f t="shared" si="24"/>
        <v>0</v>
      </c>
    </row>
    <row r="52" spans="1:8" ht="12.75">
      <c r="A52" s="18" t="s">
        <v>51</v>
      </c>
      <c r="B52" s="7" t="s">
        <v>41</v>
      </c>
      <c r="C52" s="7" t="s">
        <v>6</v>
      </c>
      <c r="D52" s="7">
        <v>204</v>
      </c>
      <c r="E52" s="5"/>
      <c r="F52" s="5">
        <f>D52*E52</f>
        <v>0</v>
      </c>
      <c r="G52" s="5">
        <f>H52-F52</f>
        <v>0</v>
      </c>
      <c r="H52" s="5">
        <f>F52*1.21</f>
        <v>0</v>
      </c>
    </row>
    <row r="53" spans="1:8" ht="12.75">
      <c r="A53" s="19"/>
      <c r="B53" s="9" t="s">
        <v>9</v>
      </c>
      <c r="C53" s="10"/>
      <c r="D53" s="10"/>
      <c r="E53" s="11"/>
      <c r="F53" s="12">
        <f>SUM(F49:F52)</f>
        <v>0</v>
      </c>
      <c r="G53" s="12">
        <f aca="true" t="shared" si="25" ref="G53:H53">SUM(G49:G52)</f>
        <v>0</v>
      </c>
      <c r="H53" s="12">
        <f t="shared" si="25"/>
        <v>0</v>
      </c>
    </row>
    <row r="54" spans="1:8" ht="12.75">
      <c r="A54" s="36" t="s">
        <v>69</v>
      </c>
      <c r="B54" s="37" t="s">
        <v>67</v>
      </c>
      <c r="C54" s="38"/>
      <c r="D54" s="38"/>
      <c r="E54" s="39"/>
      <c r="F54" s="40"/>
      <c r="G54" s="40"/>
      <c r="H54" s="40"/>
    </row>
    <row r="55" spans="1:8" ht="25.5">
      <c r="A55" s="41" t="s">
        <v>70</v>
      </c>
      <c r="B55" s="42" t="s">
        <v>68</v>
      </c>
      <c r="C55" s="43" t="s">
        <v>6</v>
      </c>
      <c r="D55" s="7">
        <v>1</v>
      </c>
      <c r="E55" s="44"/>
      <c r="F55" s="44">
        <f>E55*D55</f>
        <v>0</v>
      </c>
      <c r="G55" s="44">
        <f>H55-F55</f>
        <v>0</v>
      </c>
      <c r="H55" s="44">
        <f>F55*1.21</f>
        <v>0</v>
      </c>
    </row>
    <row r="56" spans="1:8" ht="12.75">
      <c r="A56" s="45"/>
      <c r="B56" s="9" t="s">
        <v>7</v>
      </c>
      <c r="C56" s="10"/>
      <c r="D56" s="10"/>
      <c r="E56" s="11"/>
      <c r="F56" s="12">
        <f>F55</f>
        <v>0</v>
      </c>
      <c r="G56" s="12">
        <f>G55</f>
        <v>0</v>
      </c>
      <c r="H56" s="12">
        <f>H55</f>
        <v>0</v>
      </c>
    </row>
    <row r="57" spans="1:8" ht="12.75">
      <c r="A57" s="46" t="s">
        <v>82</v>
      </c>
      <c r="B57" s="3" t="s">
        <v>83</v>
      </c>
      <c r="C57" s="3"/>
      <c r="D57" s="3"/>
      <c r="E57" s="4"/>
      <c r="F57" s="4"/>
      <c r="G57" s="4"/>
      <c r="H57" s="52"/>
    </row>
    <row r="58" spans="1:8" ht="25.5">
      <c r="A58" s="53" t="s">
        <v>84</v>
      </c>
      <c r="B58" s="54" t="s">
        <v>85</v>
      </c>
      <c r="C58" s="2" t="s">
        <v>6</v>
      </c>
      <c r="D58" s="2">
        <v>2</v>
      </c>
      <c r="E58" s="5"/>
      <c r="F58" s="5">
        <f>D58*E58</f>
        <v>0</v>
      </c>
      <c r="G58" s="5">
        <f>H58-F58</f>
        <v>0</v>
      </c>
      <c r="H58" s="48">
        <f>F58*1.2</f>
        <v>0</v>
      </c>
    </row>
    <row r="59" spans="1:8" ht="12.75">
      <c r="A59" s="53" t="s">
        <v>86</v>
      </c>
      <c r="B59" s="2" t="s">
        <v>87</v>
      </c>
      <c r="C59" s="2" t="s">
        <v>88</v>
      </c>
      <c r="D59" s="2">
        <v>2</v>
      </c>
      <c r="E59" s="5"/>
      <c r="F59" s="5">
        <f>D59*E59</f>
        <v>0</v>
      </c>
      <c r="G59" s="5">
        <f>H59-F59</f>
        <v>0</v>
      </c>
      <c r="H59" s="48">
        <f>F59*1.2</f>
        <v>0</v>
      </c>
    </row>
    <row r="60" spans="1:8" ht="12.75">
      <c r="A60" s="50"/>
      <c r="B60" s="9" t="s">
        <v>9</v>
      </c>
      <c r="C60" s="10"/>
      <c r="D60" s="10"/>
      <c r="E60" s="11"/>
      <c r="F60" s="12">
        <f>SUM(F58:F59)</f>
        <v>0</v>
      </c>
      <c r="G60" s="12">
        <f>SUM(G58:G59)</f>
        <v>0</v>
      </c>
      <c r="H60" s="51">
        <f>SUM(H58:H59)</f>
        <v>0</v>
      </c>
    </row>
    <row r="61" spans="1:8" ht="20.25">
      <c r="A61" s="28"/>
      <c r="B61" s="22" t="s">
        <v>16</v>
      </c>
      <c r="C61" s="21"/>
      <c r="D61" s="21"/>
      <c r="E61" s="23"/>
      <c r="F61" s="24">
        <f>F53+F47+F37+F32+F28+F18+F56+F60+F25</f>
        <v>0</v>
      </c>
      <c r="G61" s="24">
        <f aca="true" t="shared" si="26" ref="G61:H61">G53+G47+G37+G32+G28+G18+G56+G60+G25</f>
        <v>0</v>
      </c>
      <c r="H61" s="24">
        <f t="shared" si="26"/>
        <v>0</v>
      </c>
    </row>
  </sheetData>
  <mergeCells count="5">
    <mergeCell ref="C19:E19"/>
    <mergeCell ref="A1:H2"/>
    <mergeCell ref="A3:H4"/>
    <mergeCell ref="A6:H7"/>
    <mergeCell ref="C9:E9"/>
  </mergeCells>
  <printOptions/>
  <pageMargins left="0.27" right="0.29" top="0.44" bottom="0.2" header="0.4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033-PC</cp:lastModifiedBy>
  <cp:lastPrinted>2020-10-12T11:25:22Z</cp:lastPrinted>
  <dcterms:created xsi:type="dcterms:W3CDTF">2008-09-10T06:02:50Z</dcterms:created>
  <dcterms:modified xsi:type="dcterms:W3CDTF">2022-08-22T08:02:51Z</dcterms:modified>
  <cp:category/>
  <cp:version/>
  <cp:contentType/>
  <cp:contentStatus/>
</cp:coreProperties>
</file>